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firstSheet="1" activeTab="1"/>
  </bookViews>
  <sheets>
    <sheet name="학교명단 (최종)" sheetId="1" state="hidden" r:id="rId1"/>
    <sheet name="장곡초" sheetId="2" r:id="rId2"/>
  </sheets>
  <definedNames>
    <definedName name="_xlnm.Print_Area" localSheetId="1">'장곡초'!$A$1:$CF$50</definedName>
    <definedName name="_xlnm.Print_Titles" localSheetId="0">'학교명단 (최종)'!$2:$3</definedName>
  </definedNames>
  <calcPr calcId="145621"/>
</workbook>
</file>

<file path=xl/sharedStrings.xml><?xml version="1.0" encoding="utf-8"?>
<sst xmlns="http://schemas.openxmlformats.org/spreadsheetml/2006/main" count="141" uniqueCount="100">
  <si>
    <t>1. 석면해체제거용역 기간: 노동부 접수신청서 작성(1)+노동부승인(7)+작업전잔재물점검(1)+작업장보양(3)+석면해체제거작업(2~16)+작업후잔재물점검(1)</t>
  </si>
  <si>
    <t xml:space="preserve">  - 석면협의회 / 모니터단 구성  / 설계용역 / 감리용역 / 석면폐기물처리용역  / 공기질측정용역  / 집기이전  / 천장부착물 철거</t>
  </si>
  <si>
    <t>2. 석면해체제거 감리용역 기간: 배치신고(1)+작업전잔재물점검(1)+작업장보양(2)+석면해체제거작업(2~16)+작업후잔재물점검(1)</t>
  </si>
  <si>
    <t xml:space="preserve">  - 사전청소  / 석면철거  / 천장설치  / 등기구 설치  / 설계 및 용역 기술지원</t>
  </si>
  <si>
    <t>* 장곡초 석면해체제거 공정표</t>
  </si>
  <si>
    <t>250m2/일 기준</t>
  </si>
  <si>
    <t>계약담당자 작성</t>
  </si>
  <si>
    <t>착공일
(예정)</t>
  </si>
  <si>
    <t>방학기간 확인 필요</t>
  </si>
  <si>
    <t>방학식 21' 1.8</t>
  </si>
  <si>
    <t>감리배치
승인일</t>
  </si>
  <si>
    <t>공사담당자 작성</t>
  </si>
  <si>
    <t>240m2/일 기준</t>
  </si>
  <si>
    <t>* 교육지원청 업무</t>
  </si>
  <si>
    <t>석면해체제거용역</t>
  </si>
  <si>
    <t>석면해체
승인일</t>
  </si>
  <si>
    <t>130m2/일 기준</t>
  </si>
  <si>
    <t>착수일
(예정)</t>
  </si>
  <si>
    <t>인테리어철거포함</t>
  </si>
  <si>
    <t>천장부착물철거포함</t>
  </si>
  <si>
    <t>작업면적
(㎡)</t>
  </si>
  <si>
    <t>감리투입
(예정)</t>
  </si>
  <si>
    <t>학교</t>
  </si>
  <si>
    <t>계약일</t>
  </si>
  <si>
    <r>
      <rPr>
        <sz val="11"/>
        <color rgb="FF000000"/>
        <rFont val="돋움"/>
        <family val="2"/>
      </rPr>
      <t>=</t>
    </r>
  </si>
  <si>
    <t>신고일</t>
  </si>
  <si>
    <t>방학식</t>
  </si>
  <si>
    <t>학교명</t>
  </si>
  <si>
    <t>종료일</t>
  </si>
  <si>
    <t>전미지</t>
  </si>
  <si>
    <t>소래초</t>
  </si>
  <si>
    <t>비고</t>
  </si>
  <si>
    <t>일수</t>
  </si>
  <si>
    <t>박미라</t>
  </si>
  <si>
    <t>공정</t>
  </si>
  <si>
    <t>서해초</t>
  </si>
  <si>
    <t>계약자</t>
  </si>
  <si>
    <t>정왕초</t>
  </si>
  <si>
    <t>실수</t>
  </si>
  <si>
    <t>담당자</t>
  </si>
  <si>
    <t>개찰일</t>
  </si>
  <si>
    <t>시작일</t>
  </si>
  <si>
    <t>공욱근</t>
  </si>
  <si>
    <t>순번</t>
  </si>
  <si>
    <t>개학일</t>
  </si>
  <si>
    <t>기간</t>
  </si>
  <si>
    <t>일</t>
  </si>
  <si>
    <t>박양규</t>
  </si>
  <si>
    <t>연락처</t>
  </si>
  <si>
    <t>졸업식</t>
  </si>
  <si>
    <t>강석현</t>
  </si>
  <si>
    <t>은계초</t>
  </si>
  <si>
    <t>반출</t>
  </si>
  <si>
    <t>/</t>
  </si>
  <si>
    <t>종업식</t>
  </si>
  <si>
    <t>* 공기질측정 및 감리용역은 기준일 미만일 경우 정산대상입니다.</t>
  </si>
  <si>
    <t>폐기물처리용역</t>
  </si>
  <si>
    <t>사전청소</t>
  </si>
  <si>
    <t>* 철거및설치</t>
  </si>
  <si>
    <t>20'12</t>
  </si>
  <si>
    <t>계약금액</t>
  </si>
  <si>
    <t>시흥은행초</t>
  </si>
  <si>
    <t>* 계약기간</t>
  </si>
  <si>
    <t>21'1</t>
  </si>
  <si>
    <t>노동부신고</t>
  </si>
  <si>
    <t>석면해체
신고</t>
  </si>
  <si>
    <t>방학기간</t>
  </si>
  <si>
    <t>석면폐기물</t>
  </si>
  <si>
    <t>석면철거</t>
  </si>
  <si>
    <t>준공예정일</t>
  </si>
  <si>
    <t>담당자:</t>
  </si>
  <si>
    <t>천장설치공사</t>
  </si>
  <si>
    <t>작업개시</t>
  </si>
  <si>
    <t>스프링클러</t>
  </si>
  <si>
    <t>감리용역</t>
  </si>
  <si>
    <t>철거물량:</t>
  </si>
  <si>
    <t>사후청소</t>
  </si>
  <si>
    <t>설치기간</t>
  </si>
  <si>
    <t>환경개선</t>
  </si>
  <si>
    <t>등기구설치</t>
  </si>
  <si>
    <t>보양작업</t>
  </si>
  <si>
    <t>납품예정일</t>
  </si>
  <si>
    <t>전등철거</t>
  </si>
  <si>
    <t>준공예정</t>
  </si>
  <si>
    <t>계약담당자</t>
  </si>
  <si>
    <t>* 학교 업무</t>
  </si>
  <si>
    <t>감리배치기간</t>
  </si>
  <si>
    <t>공기질측정</t>
  </si>
  <si>
    <t>학교장:</t>
  </si>
  <si>
    <t>천장설치</t>
  </si>
  <si>
    <t>신고기간</t>
  </si>
  <si>
    <t>모니터단</t>
  </si>
  <si>
    <t>공사기간</t>
  </si>
  <si>
    <t>석면해체제거</t>
  </si>
  <si>
    <t>용역기간</t>
  </si>
  <si>
    <t>집기이전</t>
  </si>
  <si>
    <t>잔재물조사1,2차
보양확인</t>
  </si>
  <si>
    <t>32실 (2,071m2)</t>
  </si>
  <si>
    <t>석면해체제거 사업 계약 현황</t>
  </si>
  <si>
    <t>* 시청에 신고하는 감리배치기간은 용역기간과 동일하게 신고해주시기 바랍니다.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</si>
</sst>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_ "/>
  </numFmts>
  <fonts count="2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b/>
      <sz val="16"/>
      <color rgb="FF000000"/>
      <name val="돋움"/>
      <family val="2"/>
    </font>
    <font>
      <b/>
      <sz val="17"/>
      <color rgb="FF000000"/>
      <name val="돋움"/>
      <family val="2"/>
    </font>
    <font>
      <sz val="13"/>
      <color rgb="FF000000"/>
      <name val="돋움"/>
      <family val="2"/>
    </font>
    <font>
      <sz val="12"/>
      <color rgb="FF000000"/>
      <name val="돋움"/>
      <family val="2"/>
    </font>
    <font>
      <sz val="12"/>
      <color rgb="FF000000"/>
      <name val="HY헤드라인M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9"/>
      <color rgb="FF000000"/>
      <name val="맑은 고딕"/>
      <family val="2"/>
    </font>
    <font>
      <b/>
      <sz val="17"/>
      <color rgb="FF000000"/>
      <name val="맑은 고딕"/>
      <family val="2"/>
    </font>
    <font>
      <b/>
      <sz val="14"/>
      <color rgb="FF000000"/>
      <name val="맑은 고딕"/>
      <family val="2"/>
    </font>
    <font>
      <sz val="12"/>
      <color rgb="FFCA56A7"/>
      <name val="맑은 고딕"/>
      <family val="2"/>
    </font>
    <font>
      <b/>
      <sz val="9"/>
      <color rgb="FF000000"/>
      <name val="맑은 고딕"/>
      <family val="2"/>
    </font>
    <font>
      <sz val="11"/>
      <color rgb="FF0000FF"/>
      <name val="굴림체"/>
      <family val="2"/>
    </font>
    <font>
      <sz val="11"/>
      <color rgb="FFFF0000"/>
      <name val="굴림체"/>
      <family val="2"/>
    </font>
    <font>
      <b/>
      <sz val="13"/>
      <color rgb="FF000000"/>
      <name val="돋움"/>
      <family val="2"/>
    </font>
    <font>
      <b/>
      <sz val="11"/>
      <color rgb="FF000000"/>
      <name val="굴림체"/>
      <family val="2"/>
    </font>
    <font>
      <b/>
      <sz val="11"/>
      <color rgb="FF000000"/>
      <name val="돋움"/>
      <family val="2"/>
    </font>
  </fonts>
  <fills count="29">
    <fill>
      <patternFill/>
    </fill>
    <fill>
      <patternFill patternType="gray125"/>
    </fill>
    <fill>
      <patternFill patternType="solid">
        <fgColor rgb="FFE6E0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EB2"/>
        <bgColor indexed="64"/>
      </patternFill>
    </fill>
    <fill>
      <patternFill patternType="solid">
        <fgColor rgb="FFC7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D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9900"/>
        <bgColor indexed="64"/>
      </patternFill>
    </fill>
    <fill>
      <patternFill patternType="solid">
        <fgColor rgb="FFA2E1A2"/>
        <bgColor indexed="64"/>
      </patternFill>
    </fill>
    <fill>
      <patternFill patternType="solid">
        <fgColor rgb="FFFFC299"/>
        <bgColor indexed="64"/>
      </patternFill>
    </fill>
    <fill>
      <patternFill patternType="solid">
        <fgColor rgb="FF27A527"/>
        <bgColor indexed="64"/>
      </patternFill>
    </fill>
    <fill>
      <patternFill patternType="solid">
        <fgColor rgb="FFD8E5F5"/>
        <bgColor indexed="64"/>
      </patternFill>
    </fill>
    <fill>
      <patternFill patternType="solid">
        <fgColor rgb="FFFFE0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2C7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0D3F8"/>
        <bgColor indexed="64"/>
      </patternFill>
    </fill>
    <fill>
      <patternFill patternType="solid">
        <fgColor rgb="FFBAFF1A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C5D6ED"/>
        <bgColor indexed="64"/>
      </patternFill>
    </fill>
    <fill>
      <patternFill patternType="solid">
        <fgColor rgb="FFF4DEEE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thick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41" fontId="2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8" fillId="3" borderId="0" xfId="0" applyNumberFormat="1" applyFont="1" applyFill="1" applyBorder="1" applyAlignment="1">
      <alignment horizontal="center" vertical="center"/>
    </xf>
    <xf numFmtId="41" fontId="9" fillId="4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11" fillId="3" borderId="0" xfId="0" applyNumberFormat="1" applyFont="1" applyFill="1" applyBorder="1" applyAlignment="1" applyProtection="1">
      <alignment horizontal="center" vertical="center"/>
      <protection/>
    </xf>
    <xf numFmtId="14" fontId="11" fillId="3" borderId="0" xfId="0" applyNumberFormat="1" applyFont="1" applyFill="1" applyBorder="1" applyAlignment="1" applyProtection="1">
      <alignment horizontal="center" vertical="center"/>
      <protection/>
    </xf>
    <xf numFmtId="41" fontId="12" fillId="3" borderId="0" xfId="0" applyNumberFormat="1" applyFont="1" applyFill="1" applyBorder="1" applyAlignment="1" applyProtection="1">
      <alignment vertical="center"/>
      <protection/>
    </xf>
    <xf numFmtId="14" fontId="8" fillId="3" borderId="0" xfId="0" applyNumberFormat="1" applyFont="1" applyFill="1" applyBorder="1" applyAlignment="1" applyProtection="1">
      <alignment horizontal="center" vertical="center"/>
      <protection/>
    </xf>
    <xf numFmtId="41" fontId="13" fillId="4" borderId="10" xfId="20" applyNumberFormat="1" applyFont="1" applyFill="1" applyBorder="1" applyAlignment="1" applyProtection="1">
      <alignment horizontal="center" vertical="center" wrapText="1"/>
      <protection/>
    </xf>
    <xf numFmtId="41" fontId="13" fillId="4" borderId="10" xfId="0" applyNumberFormat="1" applyFont="1" applyFill="1" applyBorder="1" applyAlignment="1" applyProtection="1">
      <alignment horizontal="center" vertical="center" wrapText="1"/>
      <protection/>
    </xf>
    <xf numFmtId="14" fontId="13" fillId="4" borderId="10" xfId="0" applyNumberFormat="1" applyFont="1" applyFill="1" applyBorder="1" applyAlignment="1" applyProtection="1">
      <alignment horizontal="center" vertical="center" wrapText="1"/>
      <protection/>
    </xf>
    <xf numFmtId="14" fontId="13" fillId="4" borderId="10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41" fontId="10" fillId="0" borderId="10" xfId="21" applyNumberFormat="1" applyFont="1" applyFill="1" applyBorder="1" applyAlignment="1">
      <alignment horizontal="center" vertical="center" shrinkToFit="1"/>
      <protection/>
    </xf>
    <xf numFmtId="14" fontId="10" fillId="0" borderId="10" xfId="21" applyNumberFormat="1" applyFont="1" applyFill="1" applyBorder="1" applyAlignment="1" applyProtection="1">
      <alignment horizontal="center" vertical="center" shrinkToFit="1"/>
      <protection/>
    </xf>
    <xf numFmtId="41" fontId="10" fillId="5" borderId="10" xfId="0" applyNumberFormat="1" applyFont="1" applyFill="1" applyBorder="1" applyAlignment="1" applyProtection="1">
      <alignment horizontal="center" vertical="center" shrinkToFit="1"/>
      <protection/>
    </xf>
    <xf numFmtId="41" fontId="10" fillId="5" borderId="10" xfId="0" applyNumberFormat="1" applyFont="1" applyFill="1" applyBorder="1" applyAlignment="1" applyProtection="1">
      <alignment horizontal="center" vertical="center"/>
      <protection/>
    </xf>
    <xf numFmtId="14" fontId="10" fillId="5" borderId="10" xfId="0" applyNumberFormat="1" applyFont="1" applyFill="1" applyBorder="1" applyAlignment="1" applyProtection="1">
      <alignment horizontal="center" vertical="center"/>
      <protection/>
    </xf>
    <xf numFmtId="14" fontId="10" fillId="6" borderId="10" xfId="0" applyNumberFormat="1" applyFont="1" applyFill="1" applyBorder="1" applyAlignment="1" applyProtection="1">
      <alignment horizontal="center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65" fontId="10" fillId="7" borderId="10" xfId="0" applyNumberFormat="1" applyFont="1" applyFill="1" applyBorder="1" applyAlignment="1" applyProtection="1">
      <alignment vertical="center"/>
      <protection/>
    </xf>
    <xf numFmtId="165" fontId="10" fillId="5" borderId="10" xfId="0" applyNumberFormat="1" applyFont="1" applyFill="1" applyBorder="1" applyAlignment="1" applyProtection="1">
      <alignment vertical="center"/>
      <protection/>
    </xf>
    <xf numFmtId="165" fontId="10" fillId="6" borderId="10" xfId="0" applyNumberFormat="1" applyFont="1" applyFill="1" applyBorder="1" applyAlignment="1" applyProtection="1">
      <alignment vertical="center"/>
      <protection/>
    </xf>
    <xf numFmtId="165" fontId="10" fillId="8" borderId="10" xfId="0" applyNumberFormat="1" applyFont="1" applyFill="1" applyBorder="1" applyAlignment="1" applyProtection="1">
      <alignment vertical="center"/>
      <protection/>
    </xf>
    <xf numFmtId="41" fontId="10" fillId="0" borderId="10" xfId="0" applyNumberFormat="1" applyFont="1" applyFill="1" applyBorder="1" applyAlignment="1" applyProtection="1">
      <alignment horizontal="center" vertical="center"/>
      <protection/>
    </xf>
    <xf numFmtId="41" fontId="10" fillId="0" borderId="10" xfId="21" applyNumberFormat="1" applyFont="1" applyFill="1" applyBorder="1" applyAlignment="1" applyProtection="1">
      <alignment horizontal="center" vertical="center" shrinkToFit="1"/>
      <protection/>
    </xf>
    <xf numFmtId="41" fontId="14" fillId="5" borderId="10" xfId="0" applyNumberFormat="1" applyFont="1" applyFill="1" applyBorder="1" applyAlignment="1" applyProtection="1">
      <alignment horizontal="center" vertical="center" shrinkToFit="1"/>
      <protection/>
    </xf>
    <xf numFmtId="41" fontId="10" fillId="0" borderId="0" xfId="0" applyNumberFormat="1" applyFont="1" applyFill="1" applyBorder="1" applyAlignment="1">
      <alignment vertical="center"/>
    </xf>
    <xf numFmtId="14" fontId="10" fillId="5" borderId="10" xfId="0" applyNumberFormat="1" applyFont="1" applyFill="1" applyBorder="1" applyAlignment="1" applyProtection="1">
      <alignment horizontal="center" vertical="center" shrinkToFit="1"/>
      <protection/>
    </xf>
    <xf numFmtId="14" fontId="10" fillId="6" borderId="10" xfId="0" applyNumberFormat="1" applyFont="1" applyFill="1" applyBorder="1" applyAlignment="1" applyProtection="1">
      <alignment horizontal="center" vertical="center" shrinkToFit="1"/>
      <protection/>
    </xf>
    <xf numFmtId="14" fontId="11" fillId="0" borderId="0" xfId="0" applyNumberFormat="1" applyFont="1" applyFill="1" applyBorder="1" applyAlignment="1" applyProtection="1">
      <alignment horizontal="center" vertical="center"/>
      <protection/>
    </xf>
    <xf numFmtId="41" fontId="11" fillId="5" borderId="0" xfId="0" applyNumberFormat="1" applyFont="1" applyFill="1" applyBorder="1" applyAlignment="1">
      <alignment horizontal="center" vertical="center"/>
    </xf>
    <xf numFmtId="41" fontId="13" fillId="3" borderId="0" xfId="0" applyNumberFormat="1" applyFont="1" applyFill="1" applyBorder="1" applyAlignment="1">
      <alignment vertical="center"/>
    </xf>
    <xf numFmtId="41" fontId="11" fillId="6" borderId="0" xfId="0" applyNumberFormat="1" applyFont="1" applyFill="1" applyBorder="1" applyAlignment="1">
      <alignment horizontal="center" vertical="center"/>
    </xf>
    <xf numFmtId="41" fontId="11" fillId="9" borderId="0" xfId="0" applyNumberFormat="1" applyFont="1" applyFill="1" applyBorder="1" applyAlignment="1">
      <alignment horizontal="center" vertical="center"/>
    </xf>
    <xf numFmtId="41" fontId="15" fillId="3" borderId="0" xfId="0" applyNumberFormat="1" applyFont="1" applyFill="1" applyBorder="1" applyAlignment="1">
      <alignment vertical="center"/>
    </xf>
    <xf numFmtId="41" fontId="11" fillId="3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165" fontId="10" fillId="0" borderId="10" xfId="21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11" borderId="17" xfId="0" applyNumberFormat="1" applyFont="1" applyFill="1" applyBorder="1" applyAlignment="1" applyProtection="1">
      <alignment horizontal="center" vertical="center"/>
      <protection/>
    </xf>
    <xf numFmtId="0" fontId="3" fillId="10" borderId="17" xfId="0" applyNumberFormat="1" applyFont="1" applyFill="1" applyBorder="1" applyAlignment="1" applyProtection="1">
      <alignment horizontal="center" vertical="center"/>
      <protection/>
    </xf>
    <xf numFmtId="0" fontId="3" fillId="12" borderId="17" xfId="0" applyNumberFormat="1" applyFont="1" applyFill="1" applyBorder="1" applyAlignment="1" applyProtection="1">
      <alignment horizontal="center" vertical="center"/>
      <protection/>
    </xf>
    <xf numFmtId="0" fontId="0" fillId="12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13" borderId="17" xfId="0" applyNumberFormat="1" applyFont="1" applyFill="1" applyBorder="1" applyAlignment="1" applyProtection="1">
      <alignment horizontal="center" vertical="center"/>
      <protection/>
    </xf>
    <xf numFmtId="0" fontId="3" fillId="14" borderId="17" xfId="0" applyNumberFormat="1" applyFont="1" applyFill="1" applyBorder="1" applyAlignment="1" applyProtection="1">
      <alignment horizontal="center" vertical="center"/>
      <protection/>
    </xf>
    <xf numFmtId="0" fontId="3" fillId="15" borderId="17" xfId="0" applyNumberFormat="1" applyFont="1" applyFill="1" applyBorder="1" applyAlignment="1" applyProtection="1">
      <alignment horizontal="center" vertical="center"/>
      <protection/>
    </xf>
    <xf numFmtId="0" fontId="3" fillId="16" borderId="17" xfId="0" applyNumberFormat="1" applyFont="1" applyFill="1" applyBorder="1" applyAlignment="1" applyProtection="1">
      <alignment horizontal="center" vertical="center"/>
      <protection/>
    </xf>
    <xf numFmtId="0" fontId="3" fillId="17" borderId="17" xfId="0" applyNumberFormat="1" applyFont="1" applyFill="1" applyBorder="1" applyAlignment="1" applyProtection="1">
      <alignment horizontal="center" vertical="center"/>
      <protection/>
    </xf>
    <xf numFmtId="0" fontId="3" fillId="18" borderId="17" xfId="0" applyNumberFormat="1" applyFont="1" applyFill="1" applyBorder="1" applyAlignment="1" applyProtection="1">
      <alignment horizontal="center" vertical="center"/>
      <protection/>
    </xf>
    <xf numFmtId="0" fontId="3" fillId="19" borderId="17" xfId="0" applyNumberFormat="1" applyFont="1" applyFill="1" applyBorder="1" applyAlignment="1" applyProtection="1">
      <alignment horizontal="center" vertical="center"/>
      <protection/>
    </xf>
    <xf numFmtId="0" fontId="3" fillId="20" borderId="17" xfId="0" applyNumberFormat="1" applyFont="1" applyFill="1" applyBorder="1" applyAlignment="1" applyProtection="1">
      <alignment horizontal="center" vertical="center"/>
      <protection/>
    </xf>
    <xf numFmtId="0" fontId="3" fillId="21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10" borderId="20" xfId="0" applyNumberFormat="1" applyFont="1" applyFill="1" applyBorder="1" applyAlignment="1" applyProtection="1">
      <alignment horizontal="center" vertical="center"/>
      <protection/>
    </xf>
    <xf numFmtId="0" fontId="3" fillId="12" borderId="20" xfId="0" applyNumberFormat="1" applyFont="1" applyFill="1" applyBorder="1" applyAlignment="1" applyProtection="1">
      <alignment horizontal="center" vertical="center"/>
      <protection/>
    </xf>
    <xf numFmtId="0" fontId="0" fillId="12" borderId="20" xfId="0" applyNumberFormat="1" applyFont="1" applyFill="1" applyBorder="1" applyAlignment="1" applyProtection="1">
      <alignment horizontal="center" vertical="center"/>
      <protection/>
    </xf>
    <xf numFmtId="0" fontId="3" fillId="22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23" borderId="18" xfId="0" applyNumberFormat="1" applyFont="1" applyFill="1" applyBorder="1" applyAlignment="1" applyProtection="1">
      <alignment horizontal="center" vertical="center"/>
      <protection/>
    </xf>
    <xf numFmtId="0" fontId="3" fillId="23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15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30" xfId="0" applyNumberFormat="1" applyFont="1" applyFill="1" applyBorder="1" applyAlignment="1" applyProtection="1">
      <alignment horizontal="center" vertical="center" wrapText="1"/>
      <protection/>
    </xf>
    <xf numFmtId="0" fontId="3" fillId="25" borderId="14" xfId="0" applyNumberFormat="1" applyFont="1" applyFill="1" applyBorder="1" applyAlignment="1" applyProtection="1">
      <alignment horizontal="center" vertical="center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/>
    </xf>
    <xf numFmtId="0" fontId="3" fillId="25" borderId="25" xfId="0" applyNumberFormat="1" applyFont="1" applyFill="1" applyBorder="1" applyAlignment="1" applyProtection="1">
      <alignment horizontal="center" vertical="center"/>
      <protection/>
    </xf>
    <xf numFmtId="0" fontId="3" fillId="17" borderId="10" xfId="0" applyNumberFormat="1" applyFont="1" applyFill="1" applyBorder="1" applyAlignment="1" applyProtection="1">
      <alignment horizontal="center" vertical="center" wrapText="1"/>
      <protection/>
    </xf>
    <xf numFmtId="0" fontId="3" fillId="23" borderId="10" xfId="0" applyNumberFormat="1" applyFont="1" applyFill="1" applyBorder="1" applyAlignment="1" applyProtection="1">
      <alignment horizontal="center" vertical="center" wrapText="1"/>
      <protection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3" fillId="20" borderId="16" xfId="0" applyNumberFormat="1" applyFont="1" applyFill="1" applyBorder="1" applyAlignment="1" applyProtection="1">
      <alignment horizontal="center" vertical="center"/>
      <protection/>
    </xf>
    <xf numFmtId="0" fontId="3" fillId="23" borderId="16" xfId="0" applyNumberFormat="1" applyFont="1" applyFill="1" applyBorder="1" applyAlignment="1" applyProtection="1">
      <alignment horizontal="center" vertical="center"/>
      <protection/>
    </xf>
    <xf numFmtId="0" fontId="3" fillId="21" borderId="16" xfId="0" applyNumberFormat="1" applyFont="1" applyFill="1" applyBorder="1" applyAlignment="1" applyProtection="1">
      <alignment horizontal="center" vertical="center"/>
      <protection/>
    </xf>
    <xf numFmtId="0" fontId="3" fillId="10" borderId="26" xfId="0" applyNumberFormat="1" applyFont="1" applyFill="1" applyBorder="1" applyAlignment="1" applyProtection="1">
      <alignment horizontal="center" vertical="center"/>
      <protection/>
    </xf>
    <xf numFmtId="0" fontId="3" fillId="10" borderId="18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24" borderId="27" xfId="0" applyNumberFormat="1" applyFont="1" applyFill="1" applyBorder="1" applyAlignment="1" applyProtection="1">
      <alignment horizontal="center" vertical="center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24" borderId="16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26" borderId="27" xfId="0" applyNumberFormat="1" applyFont="1" applyFill="1" applyBorder="1" applyAlignment="1" applyProtection="1">
      <alignment horizontal="center" vertical="center"/>
      <protection/>
    </xf>
    <xf numFmtId="0" fontId="3" fillId="26" borderId="17" xfId="0" applyNumberFormat="1" applyFont="1" applyFill="1" applyBorder="1" applyAlignment="1" applyProtection="1">
      <alignment horizontal="center" vertical="center"/>
      <protection/>
    </xf>
    <xf numFmtId="0" fontId="3" fillId="26" borderId="18" xfId="0" applyNumberFormat="1" applyFont="1" applyFill="1" applyBorder="1" applyAlignment="1" applyProtection="1">
      <alignment horizontal="center" vertical="center"/>
      <protection/>
    </xf>
    <xf numFmtId="0" fontId="3" fillId="26" borderId="16" xfId="0" applyNumberFormat="1" applyFont="1" applyFill="1" applyBorder="1" applyAlignment="1" applyProtection="1">
      <alignment horizontal="center" vertical="center"/>
      <protection/>
    </xf>
    <xf numFmtId="0" fontId="3" fillId="27" borderId="17" xfId="0" applyNumberFormat="1" applyFont="1" applyFill="1" applyBorder="1" applyAlignment="1" applyProtection="1">
      <alignment horizontal="center" vertical="center"/>
      <protection/>
    </xf>
    <xf numFmtId="0" fontId="3" fillId="27" borderId="18" xfId="0" applyNumberFormat="1" applyFont="1" applyFill="1" applyBorder="1" applyAlignment="1" applyProtection="1">
      <alignment horizontal="center" vertical="center"/>
      <protection/>
    </xf>
    <xf numFmtId="0" fontId="3" fillId="27" borderId="16" xfId="0" applyNumberFormat="1" applyFont="1" applyFill="1" applyBorder="1" applyAlignment="1" applyProtection="1">
      <alignment horizontal="center" vertical="center"/>
      <protection/>
    </xf>
    <xf numFmtId="0" fontId="3" fillId="28" borderId="28" xfId="0" applyNumberFormat="1" applyFont="1" applyFill="1" applyBorder="1" applyAlignment="1" applyProtection="1">
      <alignment horizontal="center" vertical="center"/>
      <protection/>
    </xf>
    <xf numFmtId="0" fontId="3" fillId="28" borderId="20" xfId="0" applyNumberFormat="1" applyFont="1" applyFill="1" applyBorder="1" applyAlignment="1" applyProtection="1">
      <alignment horizontal="center" vertical="center"/>
      <protection/>
    </xf>
    <xf numFmtId="0" fontId="3" fillId="28" borderId="21" xfId="0" applyNumberFormat="1" applyFont="1" applyFill="1" applyBorder="1" applyAlignment="1" applyProtection="1">
      <alignment horizontal="center" vertical="center"/>
      <protection/>
    </xf>
    <xf numFmtId="0" fontId="3" fillId="28" borderId="1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10" borderId="5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41" fontId="13" fillId="4" borderId="10" xfId="20" applyNumberFormat="1" applyFont="1" applyFill="1" applyBorder="1" applyAlignment="1" applyProtection="1">
      <alignment horizontal="center" vertical="center" wrapText="1"/>
      <protection/>
    </xf>
    <xf numFmtId="0" fontId="13" fillId="4" borderId="10" xfId="0" applyNumberFormat="1" applyFont="1" applyFill="1" applyBorder="1" applyAlignment="1" applyProtection="1">
      <alignment horizontal="center" vertical="center"/>
      <protection/>
    </xf>
    <xf numFmtId="41" fontId="13" fillId="4" borderId="10" xfId="0" applyNumberFormat="1" applyFont="1" applyFill="1" applyBorder="1" applyAlignment="1" applyProtection="1">
      <alignment horizontal="center" vertical="center"/>
      <protection/>
    </xf>
    <xf numFmtId="41" fontId="13" fillId="4" borderId="10" xfId="0" applyNumberFormat="1" applyFont="1" applyFill="1" applyBorder="1" applyAlignment="1" applyProtection="1">
      <alignment horizontal="center" vertical="center" wrapText="1"/>
      <protection/>
    </xf>
    <xf numFmtId="41" fontId="13" fillId="4" borderId="11" xfId="20" applyNumberFormat="1" applyFont="1" applyFill="1" applyBorder="1" applyAlignment="1" applyProtection="1">
      <alignment horizontal="center" vertical="center" wrapText="1"/>
      <protection/>
    </xf>
    <xf numFmtId="41" fontId="13" fillId="4" borderId="44" xfId="20" applyNumberFormat="1" applyFont="1" applyFill="1" applyBorder="1" applyAlignment="1" applyProtection="1">
      <alignment horizontal="center" vertical="center" wrapText="1"/>
      <protection/>
    </xf>
    <xf numFmtId="41" fontId="13" fillId="4" borderId="2" xfId="20" applyNumberFormat="1" applyFont="1" applyFill="1" applyBorder="1" applyAlignment="1" applyProtection="1">
      <alignment horizontal="center" vertical="center" wrapText="1"/>
      <protection/>
    </xf>
    <xf numFmtId="41" fontId="13" fillId="4" borderId="45" xfId="20" applyNumberFormat="1" applyFont="1" applyFill="1" applyBorder="1" applyAlignment="1" applyProtection="1">
      <alignment horizontal="center" vertical="center" wrapText="1"/>
      <protection/>
    </xf>
    <xf numFmtId="41" fontId="13" fillId="4" borderId="46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4 16 4" xfId="20"/>
    <cellStyle name="쉼표 [0] 3 16 2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BE25"/>
  <sheetViews>
    <sheetView zoomScale="70" zoomScaleNormal="70" zoomScaleSheetLayoutView="75" workbookViewId="0" topLeftCell="A1">
      <pane xSplit="10" ySplit="3" topLeftCell="K4" activePane="bottomRight" state="frozen"/>
      <selection pane="bottomRight" activeCell="E15" sqref="E15"/>
    </sheetView>
  </sheetViews>
  <sheetFormatPr defaultColWidth="8.99609375" defaultRowHeight="18.75" customHeight="1"/>
  <cols>
    <col min="1" max="1" width="5.10546875" style="22" customWidth="1"/>
    <col min="2" max="4" width="8.88671875" style="21" customWidth="1"/>
    <col min="5" max="10" width="11.21484375" style="21" customWidth="1"/>
    <col min="11" max="11" width="12.21484375" style="21" customWidth="1"/>
    <col min="12" max="13" width="12.21484375" style="23" customWidth="1"/>
    <col min="14" max="14" width="12.21484375" style="24" customWidth="1"/>
    <col min="15" max="15" width="12.4453125" style="24" customWidth="1"/>
    <col min="16" max="17" width="12.21484375" style="24" customWidth="1"/>
    <col min="18" max="20" width="13.10546875" style="24" customWidth="1"/>
    <col min="21" max="21" width="6.10546875" style="24" customWidth="1"/>
    <col min="22" max="29" width="12.21484375" style="24" customWidth="1"/>
    <col min="30" max="32" width="11.88671875" style="24" customWidth="1"/>
    <col min="33" max="33" width="6.21484375" style="24" customWidth="1"/>
    <col min="34" max="39" width="12.21484375" style="24" customWidth="1"/>
    <col min="40" max="41" width="13.3359375" style="24" customWidth="1"/>
    <col min="42" max="42" width="6.77734375" style="24" customWidth="1"/>
    <col min="43" max="49" width="12.21484375" style="24" customWidth="1"/>
    <col min="50" max="51" width="12.6640625" style="24" customWidth="1"/>
    <col min="52" max="52" width="6.6640625" style="24" customWidth="1"/>
    <col min="53" max="53" width="10.5546875" style="21" customWidth="1"/>
    <col min="54" max="54" width="13.10546875" style="21" bestFit="1" customWidth="1"/>
    <col min="55" max="55" width="10.5546875" style="21" customWidth="1"/>
    <col min="56" max="56" width="5.3359375" style="21" customWidth="1"/>
    <col min="57" max="16382" width="10.5546875" style="21" customWidth="1"/>
    <col min="16383" max="16384" width="7.99609375" style="21" customWidth="1"/>
  </cols>
  <sheetData>
    <row r="1" spans="1:52" s="18" customFormat="1" ht="51" customHeight="1">
      <c r="A1" s="25" t="s">
        <v>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4" s="19" customFormat="1" ht="51" customHeight="1">
      <c r="A2" s="182" t="s">
        <v>43</v>
      </c>
      <c r="B2" s="181" t="s">
        <v>27</v>
      </c>
      <c r="C2" s="185" t="s">
        <v>20</v>
      </c>
      <c r="D2" s="185" t="s">
        <v>38</v>
      </c>
      <c r="E2" s="187" t="s">
        <v>66</v>
      </c>
      <c r="F2" s="188"/>
      <c r="G2" s="188"/>
      <c r="H2" s="188"/>
      <c r="I2" s="188"/>
      <c r="J2" s="188"/>
      <c r="K2" s="189"/>
      <c r="L2" s="184" t="s">
        <v>74</v>
      </c>
      <c r="M2" s="184"/>
      <c r="N2" s="184"/>
      <c r="O2" s="184"/>
      <c r="P2" s="184"/>
      <c r="Q2" s="184"/>
      <c r="R2" s="184"/>
      <c r="S2" s="184"/>
      <c r="T2" s="184"/>
      <c r="U2" s="184"/>
      <c r="V2" s="184" t="s">
        <v>14</v>
      </c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3"/>
      <c r="AH2" s="183" t="s">
        <v>71</v>
      </c>
      <c r="AI2" s="183"/>
      <c r="AJ2" s="183"/>
      <c r="AK2" s="183"/>
      <c r="AL2" s="183"/>
      <c r="AM2" s="183"/>
      <c r="AN2" s="183"/>
      <c r="AO2" s="183"/>
      <c r="AP2" s="183"/>
      <c r="AQ2" s="183" t="s">
        <v>56</v>
      </c>
      <c r="AR2" s="183"/>
      <c r="AS2" s="183"/>
      <c r="AT2" s="183"/>
      <c r="AU2" s="183"/>
      <c r="AV2" s="183"/>
      <c r="AW2" s="183"/>
      <c r="AX2" s="183"/>
      <c r="AY2" s="183"/>
      <c r="AZ2" s="183"/>
      <c r="BA2" s="183" t="s">
        <v>39</v>
      </c>
      <c r="BB2" s="183" t="s">
        <v>84</v>
      </c>
    </row>
    <row r="3" spans="1:54" s="19" customFormat="1" ht="51" customHeight="1">
      <c r="A3" s="182"/>
      <c r="B3" s="181"/>
      <c r="C3" s="186"/>
      <c r="D3" s="186"/>
      <c r="E3" s="27" t="s">
        <v>26</v>
      </c>
      <c r="F3" s="27" t="s">
        <v>41</v>
      </c>
      <c r="G3" s="27" t="s">
        <v>28</v>
      </c>
      <c r="H3" s="27" t="s">
        <v>44</v>
      </c>
      <c r="I3" s="27" t="s">
        <v>54</v>
      </c>
      <c r="J3" s="27" t="s">
        <v>49</v>
      </c>
      <c r="K3" s="27" t="s">
        <v>32</v>
      </c>
      <c r="L3" s="28" t="s">
        <v>36</v>
      </c>
      <c r="M3" s="28" t="s">
        <v>60</v>
      </c>
      <c r="N3" s="29" t="s">
        <v>23</v>
      </c>
      <c r="O3" s="29" t="s">
        <v>10</v>
      </c>
      <c r="P3" s="29" t="s">
        <v>39</v>
      </c>
      <c r="Q3" s="29" t="s">
        <v>48</v>
      </c>
      <c r="R3" s="29" t="s">
        <v>17</v>
      </c>
      <c r="S3" s="29" t="s">
        <v>21</v>
      </c>
      <c r="T3" s="29" t="s">
        <v>81</v>
      </c>
      <c r="U3" s="29" t="s">
        <v>45</v>
      </c>
      <c r="V3" s="29" t="s">
        <v>40</v>
      </c>
      <c r="W3" s="29" t="s">
        <v>36</v>
      </c>
      <c r="X3" s="29" t="s">
        <v>60</v>
      </c>
      <c r="Y3" s="29" t="s">
        <v>23</v>
      </c>
      <c r="Z3" s="29" t="s">
        <v>39</v>
      </c>
      <c r="AA3" s="29" t="s">
        <v>48</v>
      </c>
      <c r="AB3" s="29" t="s">
        <v>65</v>
      </c>
      <c r="AC3" s="29" t="s">
        <v>15</v>
      </c>
      <c r="AD3" s="29" t="s">
        <v>17</v>
      </c>
      <c r="AE3" s="29" t="s">
        <v>72</v>
      </c>
      <c r="AF3" s="29" t="s">
        <v>83</v>
      </c>
      <c r="AG3" s="30" t="s">
        <v>45</v>
      </c>
      <c r="AH3" s="30" t="s">
        <v>40</v>
      </c>
      <c r="AI3" s="30" t="s">
        <v>36</v>
      </c>
      <c r="AJ3" s="30" t="s">
        <v>60</v>
      </c>
      <c r="AK3" s="30" t="s">
        <v>23</v>
      </c>
      <c r="AL3" s="30" t="s">
        <v>39</v>
      </c>
      <c r="AM3" s="30" t="s">
        <v>48</v>
      </c>
      <c r="AN3" s="29" t="s">
        <v>7</v>
      </c>
      <c r="AO3" s="30" t="s">
        <v>69</v>
      </c>
      <c r="AP3" s="30" t="s">
        <v>45</v>
      </c>
      <c r="AQ3" s="30" t="s">
        <v>40</v>
      </c>
      <c r="AR3" s="30" t="s">
        <v>36</v>
      </c>
      <c r="AS3" s="30" t="s">
        <v>60</v>
      </c>
      <c r="AT3" s="30" t="s">
        <v>23</v>
      </c>
      <c r="AU3" s="30" t="s">
        <v>39</v>
      </c>
      <c r="AV3" s="30" t="s">
        <v>48</v>
      </c>
      <c r="AW3" s="30" t="s">
        <v>25</v>
      </c>
      <c r="AX3" s="29" t="s">
        <v>17</v>
      </c>
      <c r="AY3" s="30" t="s">
        <v>81</v>
      </c>
      <c r="AZ3" s="30" t="s">
        <v>45</v>
      </c>
      <c r="BA3" s="183"/>
      <c r="BB3" s="183"/>
    </row>
    <row r="4" spans="1:57" s="20" customFormat="1" ht="27" customHeight="1">
      <c r="A4" s="31">
        <v>1</v>
      </c>
      <c r="B4" s="32" t="s">
        <v>30</v>
      </c>
      <c r="C4" s="32">
        <v>4237</v>
      </c>
      <c r="D4" s="32">
        <f>ROUNDUP(C4/66,1)</f>
        <v>64.2</v>
      </c>
      <c r="E4" s="33">
        <v>43819</v>
      </c>
      <c r="F4" s="33">
        <f>E4+1</f>
        <v>43820</v>
      </c>
      <c r="G4" s="33">
        <f>H4-1</f>
        <v>43891</v>
      </c>
      <c r="H4" s="33">
        <v>43892</v>
      </c>
      <c r="I4" s="33">
        <v>43819</v>
      </c>
      <c r="J4" s="33">
        <v>43819</v>
      </c>
      <c r="K4" s="59">
        <f>G4-F4+1</f>
        <v>72</v>
      </c>
      <c r="L4" s="34"/>
      <c r="M4" s="35"/>
      <c r="N4" s="36"/>
      <c r="O4" s="37"/>
      <c r="P4" s="37"/>
      <c r="Q4" s="37"/>
      <c r="R4" s="38">
        <f aca="true" t="shared" si="0" ref="R4:S8">AD4</f>
        <v>43821</v>
      </c>
      <c r="S4" s="38">
        <f t="shared" si="0"/>
        <v>43824</v>
      </c>
      <c r="T4" s="38">
        <f>R4+U4-1</f>
        <v>43865</v>
      </c>
      <c r="U4" s="39">
        <v>45</v>
      </c>
      <c r="V4" s="40"/>
      <c r="W4" s="40"/>
      <c r="X4" s="40"/>
      <c r="Y4" s="40"/>
      <c r="Z4" s="41"/>
      <c r="AA4" s="41"/>
      <c r="AB4" s="41"/>
      <c r="AC4" s="41"/>
      <c r="AD4" s="38">
        <f>AE4-3</f>
        <v>43821</v>
      </c>
      <c r="AE4" s="38">
        <f>F4+4</f>
        <v>43824</v>
      </c>
      <c r="AF4" s="38">
        <f>AD4+AG4-1</f>
        <v>43865</v>
      </c>
      <c r="AG4" s="42">
        <v>45</v>
      </c>
      <c r="AH4" s="40"/>
      <c r="AI4" s="40"/>
      <c r="AJ4" s="40"/>
      <c r="AK4" s="40"/>
      <c r="AL4" s="41"/>
      <c r="AM4" s="41"/>
      <c r="AN4" s="38">
        <f>AO4-AP4+1</f>
        <v>43826</v>
      </c>
      <c r="AO4" s="38">
        <f>H4-2</f>
        <v>43890</v>
      </c>
      <c r="AP4" s="42">
        <v>65</v>
      </c>
      <c r="AQ4" s="40"/>
      <c r="AR4" s="40"/>
      <c r="AS4" s="40"/>
      <c r="AT4" s="40"/>
      <c r="AU4" s="41"/>
      <c r="AV4" s="41"/>
      <c r="AW4" s="41"/>
      <c r="AX4" s="38">
        <f>AD4</f>
        <v>43821</v>
      </c>
      <c r="AY4" s="38">
        <f>T4</f>
        <v>43865</v>
      </c>
      <c r="AZ4" s="39">
        <v>45</v>
      </c>
      <c r="BA4" s="43" t="s">
        <v>50</v>
      </c>
      <c r="BB4" s="43"/>
      <c r="BE4" s="20">
        <f>AF4-T4</f>
        <v>0</v>
      </c>
    </row>
    <row r="5" spans="1:57" s="20" customFormat="1" ht="27" customHeight="1">
      <c r="A5" s="31">
        <v>2</v>
      </c>
      <c r="B5" s="44" t="s">
        <v>61</v>
      </c>
      <c r="C5" s="44">
        <v>6711</v>
      </c>
      <c r="D5" s="32">
        <f>ROUNDUP(C5/66,1)</f>
        <v>101.7</v>
      </c>
      <c r="E5" s="33">
        <v>43812</v>
      </c>
      <c r="F5" s="33">
        <f>E5+1</f>
        <v>43813</v>
      </c>
      <c r="G5" s="33">
        <f>H5-1</f>
        <v>43891</v>
      </c>
      <c r="H5" s="33">
        <v>43892</v>
      </c>
      <c r="I5" s="33">
        <v>43812</v>
      </c>
      <c r="J5" s="33">
        <v>43812</v>
      </c>
      <c r="K5" s="59">
        <f aca="true" t="shared" si="1" ref="K5:K8">G5-F5+1</f>
        <v>79</v>
      </c>
      <c r="L5" s="34"/>
      <c r="M5" s="35"/>
      <c r="N5" s="36"/>
      <c r="O5" s="37"/>
      <c r="P5" s="37"/>
      <c r="Q5" s="37"/>
      <c r="R5" s="38">
        <f t="shared" si="0"/>
        <v>43814</v>
      </c>
      <c r="S5" s="38">
        <f t="shared" si="0"/>
        <v>43817</v>
      </c>
      <c r="T5" s="38">
        <f>R5+U5-1</f>
        <v>43858</v>
      </c>
      <c r="U5" s="39">
        <v>45</v>
      </c>
      <c r="V5" s="40"/>
      <c r="W5" s="40"/>
      <c r="X5" s="40"/>
      <c r="Y5" s="40"/>
      <c r="Z5" s="41"/>
      <c r="AA5" s="41"/>
      <c r="AB5" s="41"/>
      <c r="AC5" s="41"/>
      <c r="AD5" s="38">
        <f>AE5-3</f>
        <v>43814</v>
      </c>
      <c r="AE5" s="38">
        <f>F5+4</f>
        <v>43817</v>
      </c>
      <c r="AF5" s="38">
        <f>AD5+AG5-1</f>
        <v>43858</v>
      </c>
      <c r="AG5" s="42">
        <v>45</v>
      </c>
      <c r="AH5" s="40"/>
      <c r="AI5" s="40"/>
      <c r="AJ5" s="40"/>
      <c r="AK5" s="40"/>
      <c r="AL5" s="41"/>
      <c r="AM5" s="41"/>
      <c r="AN5" s="38">
        <f>AO5-AP5+1</f>
        <v>43826</v>
      </c>
      <c r="AO5" s="38">
        <f>H5-2</f>
        <v>43890</v>
      </c>
      <c r="AP5" s="42">
        <v>65</v>
      </c>
      <c r="AQ5" s="40"/>
      <c r="AR5" s="40"/>
      <c r="AS5" s="40"/>
      <c r="AT5" s="40"/>
      <c r="AU5" s="41"/>
      <c r="AV5" s="41"/>
      <c r="AW5" s="41"/>
      <c r="AX5" s="38">
        <f>AD5</f>
        <v>43814</v>
      </c>
      <c r="AY5" s="38">
        <f>T5</f>
        <v>43858</v>
      </c>
      <c r="AZ5" s="39">
        <v>45</v>
      </c>
      <c r="BA5" s="43" t="s">
        <v>42</v>
      </c>
      <c r="BB5" s="43"/>
      <c r="BE5" s="20">
        <f aca="true" t="shared" si="2" ref="BE5:BE12">AF5-T5</f>
        <v>0</v>
      </c>
    </row>
    <row r="6" spans="1:57" s="20" customFormat="1" ht="27" customHeight="1">
      <c r="A6" s="31">
        <v>3</v>
      </c>
      <c r="B6" s="44" t="s">
        <v>37</v>
      </c>
      <c r="C6" s="44">
        <v>5487</v>
      </c>
      <c r="D6" s="32">
        <f>ROUNDUP(C6/66,1)</f>
        <v>83.2</v>
      </c>
      <c r="E6" s="33">
        <v>43812</v>
      </c>
      <c r="F6" s="33">
        <f>E6+1</f>
        <v>43813</v>
      </c>
      <c r="G6" s="33">
        <f>H6-1</f>
        <v>43891</v>
      </c>
      <c r="H6" s="33">
        <v>43892</v>
      </c>
      <c r="I6" s="33">
        <v>43812</v>
      </c>
      <c r="J6" s="33">
        <v>43812</v>
      </c>
      <c r="K6" s="59">
        <f t="shared" si="1"/>
        <v>79</v>
      </c>
      <c r="L6" s="34"/>
      <c r="M6" s="35"/>
      <c r="N6" s="36"/>
      <c r="O6" s="37"/>
      <c r="P6" s="37"/>
      <c r="Q6" s="37"/>
      <c r="R6" s="38">
        <f t="shared" si="0"/>
        <v>43814</v>
      </c>
      <c r="S6" s="38">
        <f t="shared" si="0"/>
        <v>43817</v>
      </c>
      <c r="T6" s="38">
        <f>R6+U6-1</f>
        <v>43858</v>
      </c>
      <c r="U6" s="39">
        <v>45</v>
      </c>
      <c r="V6" s="40"/>
      <c r="W6" s="40"/>
      <c r="X6" s="40"/>
      <c r="Y6" s="40"/>
      <c r="Z6" s="41"/>
      <c r="AA6" s="41"/>
      <c r="AB6" s="41"/>
      <c r="AC6" s="41"/>
      <c r="AD6" s="38">
        <f>AE6-3</f>
        <v>43814</v>
      </c>
      <c r="AE6" s="38">
        <f>F6+4</f>
        <v>43817</v>
      </c>
      <c r="AF6" s="38">
        <f>AD6+AG6-1</f>
        <v>43858</v>
      </c>
      <c r="AG6" s="42">
        <v>45</v>
      </c>
      <c r="AH6" s="40"/>
      <c r="AI6" s="40"/>
      <c r="AJ6" s="40"/>
      <c r="AK6" s="40"/>
      <c r="AL6" s="41"/>
      <c r="AM6" s="41"/>
      <c r="AN6" s="38">
        <f>AO6-AP6+1</f>
        <v>43826</v>
      </c>
      <c r="AO6" s="38">
        <f>H6-2</f>
        <v>43890</v>
      </c>
      <c r="AP6" s="42">
        <v>65</v>
      </c>
      <c r="AQ6" s="40"/>
      <c r="AR6" s="40"/>
      <c r="AS6" s="40"/>
      <c r="AT6" s="40"/>
      <c r="AU6" s="41"/>
      <c r="AV6" s="41"/>
      <c r="AW6" s="41"/>
      <c r="AX6" s="38">
        <f>AD6</f>
        <v>43814</v>
      </c>
      <c r="AY6" s="38">
        <f>T6</f>
        <v>43858</v>
      </c>
      <c r="AZ6" s="39">
        <v>45</v>
      </c>
      <c r="BA6" s="43" t="s">
        <v>29</v>
      </c>
      <c r="BB6" s="43"/>
      <c r="BE6" s="20">
        <f t="shared" si="2"/>
        <v>0</v>
      </c>
    </row>
    <row r="7" spans="1:57" s="20" customFormat="1" ht="27" customHeight="1">
      <c r="A7" s="31">
        <v>4</v>
      </c>
      <c r="B7" s="32" t="s">
        <v>35</v>
      </c>
      <c r="C7" s="32">
        <v>6372</v>
      </c>
      <c r="D7" s="32">
        <f>ROUNDUP(C7/66,1)</f>
        <v>96.6</v>
      </c>
      <c r="E7" s="33">
        <v>43812</v>
      </c>
      <c r="F7" s="33">
        <f>E7+1</f>
        <v>43813</v>
      </c>
      <c r="G7" s="33">
        <f>H7-1</f>
        <v>43891</v>
      </c>
      <c r="H7" s="33">
        <v>43892</v>
      </c>
      <c r="I7" s="33">
        <v>43812</v>
      </c>
      <c r="J7" s="33">
        <v>43812</v>
      </c>
      <c r="K7" s="59">
        <f t="shared" si="1"/>
        <v>79</v>
      </c>
      <c r="L7" s="45"/>
      <c r="M7" s="35"/>
      <c r="N7" s="36"/>
      <c r="O7" s="37"/>
      <c r="P7" s="37"/>
      <c r="Q7" s="37"/>
      <c r="R7" s="38">
        <f t="shared" si="0"/>
        <v>43814</v>
      </c>
      <c r="S7" s="38">
        <f t="shared" si="0"/>
        <v>43817</v>
      </c>
      <c r="T7" s="38">
        <f>R7+U7-1</f>
        <v>43858</v>
      </c>
      <c r="U7" s="39">
        <v>45</v>
      </c>
      <c r="V7" s="40"/>
      <c r="W7" s="40"/>
      <c r="X7" s="40"/>
      <c r="Y7" s="40"/>
      <c r="Z7" s="41"/>
      <c r="AA7" s="41"/>
      <c r="AB7" s="41"/>
      <c r="AC7" s="41"/>
      <c r="AD7" s="38">
        <f>AE7-3</f>
        <v>43814</v>
      </c>
      <c r="AE7" s="38">
        <f>F7+4</f>
        <v>43817</v>
      </c>
      <c r="AF7" s="38">
        <f>AD7+AG7-1</f>
        <v>43858</v>
      </c>
      <c r="AG7" s="42">
        <v>45</v>
      </c>
      <c r="AH7" s="40"/>
      <c r="AI7" s="40"/>
      <c r="AJ7" s="40"/>
      <c r="AK7" s="40"/>
      <c r="AL7" s="41"/>
      <c r="AM7" s="41"/>
      <c r="AN7" s="38">
        <f>AO7-AP7+1</f>
        <v>43826</v>
      </c>
      <c r="AO7" s="38">
        <f>H7-2</f>
        <v>43890</v>
      </c>
      <c r="AP7" s="42">
        <v>65</v>
      </c>
      <c r="AQ7" s="40"/>
      <c r="AR7" s="40"/>
      <c r="AS7" s="40"/>
      <c r="AT7" s="40"/>
      <c r="AU7" s="41"/>
      <c r="AV7" s="41"/>
      <c r="AW7" s="41"/>
      <c r="AX7" s="38">
        <f>AD7</f>
        <v>43814</v>
      </c>
      <c r="AY7" s="38">
        <f>T7</f>
        <v>43858</v>
      </c>
      <c r="AZ7" s="39">
        <v>45</v>
      </c>
      <c r="BA7" s="43" t="s">
        <v>47</v>
      </c>
      <c r="BB7" s="43"/>
      <c r="BE7" s="20">
        <f t="shared" si="2"/>
        <v>0</v>
      </c>
    </row>
    <row r="8" spans="1:57" s="20" customFormat="1" ht="27" customHeight="1">
      <c r="A8" s="31">
        <v>5</v>
      </c>
      <c r="B8" s="44" t="s">
        <v>51</v>
      </c>
      <c r="C8" s="44">
        <v>7488</v>
      </c>
      <c r="D8" s="32">
        <f>ROUNDUP(C8/66,1)</f>
        <v>113.5</v>
      </c>
      <c r="E8" s="33">
        <v>43810</v>
      </c>
      <c r="F8" s="33">
        <f>E8+1</f>
        <v>43811</v>
      </c>
      <c r="G8" s="33">
        <f>H8-1</f>
        <v>43891</v>
      </c>
      <c r="H8" s="33">
        <v>43892</v>
      </c>
      <c r="I8" s="33">
        <v>43810</v>
      </c>
      <c r="J8" s="33">
        <v>43810</v>
      </c>
      <c r="K8" s="59">
        <f t="shared" si="1"/>
        <v>81</v>
      </c>
      <c r="L8" s="45"/>
      <c r="M8" s="35"/>
      <c r="N8" s="36"/>
      <c r="O8" s="37"/>
      <c r="P8" s="37"/>
      <c r="Q8" s="37"/>
      <c r="R8" s="38">
        <f t="shared" si="0"/>
        <v>43812</v>
      </c>
      <c r="S8" s="38">
        <f t="shared" si="0"/>
        <v>43815</v>
      </c>
      <c r="T8" s="38">
        <f>R8+U8-1</f>
        <v>43856</v>
      </c>
      <c r="U8" s="39">
        <v>45</v>
      </c>
      <c r="V8" s="40"/>
      <c r="W8" s="40"/>
      <c r="X8" s="40"/>
      <c r="Y8" s="40"/>
      <c r="Z8" s="41"/>
      <c r="AA8" s="41"/>
      <c r="AB8" s="41"/>
      <c r="AC8" s="41"/>
      <c r="AD8" s="38">
        <f>AE8-3</f>
        <v>43812</v>
      </c>
      <c r="AE8" s="38">
        <f>F8+4</f>
        <v>43815</v>
      </c>
      <c r="AF8" s="38">
        <f>AD8+AG8-1</f>
        <v>43856</v>
      </c>
      <c r="AG8" s="42">
        <v>45</v>
      </c>
      <c r="AH8" s="40"/>
      <c r="AI8" s="40"/>
      <c r="AJ8" s="40"/>
      <c r="AK8" s="40"/>
      <c r="AL8" s="41"/>
      <c r="AM8" s="41"/>
      <c r="AN8" s="38">
        <f>AO8-AP8+1</f>
        <v>43826</v>
      </c>
      <c r="AO8" s="38">
        <f>H8-2</f>
        <v>43890</v>
      </c>
      <c r="AP8" s="42">
        <v>65</v>
      </c>
      <c r="AQ8" s="40"/>
      <c r="AR8" s="40"/>
      <c r="AS8" s="40"/>
      <c r="AT8" s="40"/>
      <c r="AU8" s="41"/>
      <c r="AV8" s="41"/>
      <c r="AW8" s="41"/>
      <c r="AX8" s="38">
        <f>AD8</f>
        <v>43812</v>
      </c>
      <c r="AY8" s="38">
        <f>T8</f>
        <v>43856</v>
      </c>
      <c r="AZ8" s="39">
        <v>45</v>
      </c>
      <c r="BA8" s="43" t="s">
        <v>33</v>
      </c>
      <c r="BB8" s="43"/>
      <c r="BE8" s="20">
        <f t="shared" si="2"/>
        <v>0</v>
      </c>
    </row>
    <row r="9" spans="1:57" s="20" customFormat="1" ht="27" customHeight="1">
      <c r="A9" s="31"/>
      <c r="B9" s="44"/>
      <c r="C9" s="44"/>
      <c r="D9" s="44"/>
      <c r="E9" s="33"/>
      <c r="F9" s="33"/>
      <c r="G9" s="33"/>
      <c r="H9" s="33"/>
      <c r="I9" s="33"/>
      <c r="J9" s="33"/>
      <c r="K9" s="59"/>
      <c r="L9" s="45"/>
      <c r="M9" s="35"/>
      <c r="N9" s="36"/>
      <c r="O9" s="37"/>
      <c r="P9" s="37"/>
      <c r="Q9" s="37"/>
      <c r="R9" s="38"/>
      <c r="S9" s="38"/>
      <c r="T9" s="38"/>
      <c r="U9" s="39"/>
      <c r="V9" s="40"/>
      <c r="W9" s="40"/>
      <c r="X9" s="40"/>
      <c r="Y9" s="40"/>
      <c r="Z9" s="41"/>
      <c r="AA9" s="41"/>
      <c r="AB9" s="41"/>
      <c r="AC9" s="41"/>
      <c r="AD9" s="38"/>
      <c r="AE9" s="38"/>
      <c r="AF9" s="38"/>
      <c r="AG9" s="42"/>
      <c r="AH9" s="40"/>
      <c r="AI9" s="40"/>
      <c r="AJ9" s="40"/>
      <c r="AK9" s="40"/>
      <c r="AL9" s="41"/>
      <c r="AM9" s="41"/>
      <c r="AN9" s="38"/>
      <c r="AO9" s="38"/>
      <c r="AP9" s="42"/>
      <c r="AQ9" s="40"/>
      <c r="AR9" s="40"/>
      <c r="AS9" s="40"/>
      <c r="AT9" s="40"/>
      <c r="AU9" s="41"/>
      <c r="AV9" s="41"/>
      <c r="AW9" s="41"/>
      <c r="AX9" s="38"/>
      <c r="AY9" s="38"/>
      <c r="AZ9" s="39"/>
      <c r="BA9" s="43"/>
      <c r="BB9" s="43"/>
      <c r="BC9" s="46"/>
      <c r="BE9" s="20">
        <f t="shared" si="2"/>
        <v>0</v>
      </c>
    </row>
    <row r="10" spans="1:57" s="20" customFormat="1" ht="27" customHeight="1">
      <c r="A10" s="31"/>
      <c r="B10" s="44"/>
      <c r="C10" s="44"/>
      <c r="D10" s="44"/>
      <c r="E10" s="33"/>
      <c r="F10" s="33"/>
      <c r="G10" s="33"/>
      <c r="H10" s="33"/>
      <c r="I10" s="33"/>
      <c r="J10" s="33"/>
      <c r="K10" s="59"/>
      <c r="L10" s="34"/>
      <c r="M10" s="34"/>
      <c r="N10" s="47"/>
      <c r="O10" s="48"/>
      <c r="P10" s="48"/>
      <c r="Q10" s="48"/>
      <c r="R10" s="38"/>
      <c r="S10" s="38"/>
      <c r="T10" s="38"/>
      <c r="U10" s="39"/>
      <c r="V10" s="40"/>
      <c r="W10" s="40"/>
      <c r="X10" s="40"/>
      <c r="Y10" s="40"/>
      <c r="Z10" s="41"/>
      <c r="AA10" s="41"/>
      <c r="AB10" s="41"/>
      <c r="AC10" s="41"/>
      <c r="AD10" s="38"/>
      <c r="AE10" s="38"/>
      <c r="AF10" s="38"/>
      <c r="AG10" s="42"/>
      <c r="AH10" s="40"/>
      <c r="AI10" s="40"/>
      <c r="AJ10" s="40"/>
      <c r="AK10" s="40"/>
      <c r="AL10" s="41"/>
      <c r="AM10" s="41"/>
      <c r="AN10" s="38"/>
      <c r="AO10" s="38"/>
      <c r="AP10" s="42"/>
      <c r="AQ10" s="40"/>
      <c r="AR10" s="40"/>
      <c r="AS10" s="40"/>
      <c r="AT10" s="40"/>
      <c r="AU10" s="41"/>
      <c r="AV10" s="41"/>
      <c r="AW10" s="41"/>
      <c r="AX10" s="38"/>
      <c r="AY10" s="38"/>
      <c r="AZ10" s="39"/>
      <c r="BA10" s="43"/>
      <c r="BB10" s="43"/>
      <c r="BE10" s="20">
        <f t="shared" si="2"/>
        <v>0</v>
      </c>
    </row>
    <row r="11" spans="1:57" s="20" customFormat="1" ht="27" customHeight="1">
      <c r="A11" s="31"/>
      <c r="B11" s="44"/>
      <c r="C11" s="44"/>
      <c r="D11" s="44"/>
      <c r="E11" s="33"/>
      <c r="F11" s="33"/>
      <c r="G11" s="33"/>
      <c r="H11" s="33"/>
      <c r="I11" s="33"/>
      <c r="J11" s="33"/>
      <c r="K11" s="59"/>
      <c r="L11" s="34"/>
      <c r="M11" s="35"/>
      <c r="N11" s="36"/>
      <c r="O11" s="37"/>
      <c r="P11" s="37"/>
      <c r="Q11" s="37"/>
      <c r="R11" s="38"/>
      <c r="S11" s="38"/>
      <c r="T11" s="38"/>
      <c r="U11" s="39"/>
      <c r="V11" s="40"/>
      <c r="W11" s="40"/>
      <c r="X11" s="40"/>
      <c r="Y11" s="40"/>
      <c r="Z11" s="41"/>
      <c r="AA11" s="41"/>
      <c r="AB11" s="41"/>
      <c r="AC11" s="41"/>
      <c r="AD11" s="38"/>
      <c r="AE11" s="38"/>
      <c r="AF11" s="38"/>
      <c r="AG11" s="42"/>
      <c r="AH11" s="40"/>
      <c r="AI11" s="40"/>
      <c r="AJ11" s="40"/>
      <c r="AK11" s="40"/>
      <c r="AL11" s="41"/>
      <c r="AM11" s="41"/>
      <c r="AN11" s="38"/>
      <c r="AO11" s="38"/>
      <c r="AP11" s="42"/>
      <c r="AQ11" s="40"/>
      <c r="AR11" s="40"/>
      <c r="AS11" s="40"/>
      <c r="AT11" s="40"/>
      <c r="AU11" s="41"/>
      <c r="AV11" s="41"/>
      <c r="AW11" s="41"/>
      <c r="AX11" s="38"/>
      <c r="AY11" s="38"/>
      <c r="AZ11" s="39"/>
      <c r="BA11" s="43"/>
      <c r="BB11" s="43"/>
      <c r="BE11" s="20">
        <f t="shared" si="2"/>
        <v>0</v>
      </c>
    </row>
    <row r="12" spans="1:57" s="20" customFormat="1" ht="27" customHeight="1">
      <c r="A12" s="31"/>
      <c r="B12" s="32"/>
      <c r="C12" s="32"/>
      <c r="D12" s="32"/>
      <c r="E12" s="33"/>
      <c r="F12" s="33"/>
      <c r="G12" s="33"/>
      <c r="H12" s="33"/>
      <c r="I12" s="33"/>
      <c r="J12" s="33"/>
      <c r="K12" s="59"/>
      <c r="L12" s="34"/>
      <c r="M12" s="35"/>
      <c r="N12" s="36"/>
      <c r="O12" s="37"/>
      <c r="P12" s="37"/>
      <c r="Q12" s="37"/>
      <c r="R12" s="38"/>
      <c r="S12" s="38"/>
      <c r="T12" s="38"/>
      <c r="U12" s="42"/>
      <c r="V12" s="40"/>
      <c r="W12" s="40"/>
      <c r="X12" s="40"/>
      <c r="Y12" s="40"/>
      <c r="Z12" s="41"/>
      <c r="AA12" s="41"/>
      <c r="AB12" s="41"/>
      <c r="AC12" s="41"/>
      <c r="AD12" s="38"/>
      <c r="AE12" s="38"/>
      <c r="AF12" s="38"/>
      <c r="AG12" s="42"/>
      <c r="AH12" s="40"/>
      <c r="AI12" s="40"/>
      <c r="AJ12" s="40"/>
      <c r="AK12" s="40"/>
      <c r="AL12" s="41"/>
      <c r="AM12" s="41"/>
      <c r="AN12" s="38"/>
      <c r="AO12" s="38"/>
      <c r="AP12" s="42"/>
      <c r="AQ12" s="40"/>
      <c r="AR12" s="40"/>
      <c r="AS12" s="40"/>
      <c r="AT12" s="40"/>
      <c r="AU12" s="41"/>
      <c r="AV12" s="41"/>
      <c r="AW12" s="41"/>
      <c r="AX12" s="38"/>
      <c r="AY12" s="38"/>
      <c r="AZ12" s="42"/>
      <c r="BA12" s="43"/>
      <c r="BB12" s="43"/>
      <c r="BE12" s="20">
        <f t="shared" si="2"/>
        <v>0</v>
      </c>
    </row>
    <row r="13" spans="21:39" ht="18.75" customHeight="1"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5" spans="5:6" ht="26.25" customHeight="1">
      <c r="E15" s="50"/>
      <c r="F15" s="51" t="s">
        <v>6</v>
      </c>
    </row>
    <row r="16" spans="5:6" ht="26.25" customHeight="1">
      <c r="E16" s="52"/>
      <c r="F16" s="51" t="s">
        <v>11</v>
      </c>
    </row>
    <row r="22" spans="5:6" ht="18.75" customHeight="1">
      <c r="E22" s="53"/>
      <c r="F22" s="54" t="s">
        <v>8</v>
      </c>
    </row>
    <row r="24" ht="18.75" customHeight="1" hidden="1">
      <c r="E24" s="55" t="s">
        <v>0</v>
      </c>
    </row>
    <row r="25" ht="18.75" customHeight="1" hidden="1">
      <c r="E25" s="55" t="s">
        <v>2</v>
      </c>
    </row>
  </sheetData>
  <mergeCells count="11">
    <mergeCell ref="B2:B3"/>
    <mergeCell ref="A2:A3"/>
    <mergeCell ref="BA2:BA3"/>
    <mergeCell ref="BB2:BB3"/>
    <mergeCell ref="L2:U2"/>
    <mergeCell ref="AQ2:AZ2"/>
    <mergeCell ref="AH2:AP2"/>
    <mergeCell ref="V2:AG2"/>
    <mergeCell ref="C2:C3"/>
    <mergeCell ref="D2:D3"/>
    <mergeCell ref="E2:K2"/>
  </mergeCells>
  <printOptions horizontalCentered="1"/>
  <pageMargins left="0.511388897895813" right="0.511388897895813" top="0.7475000023841858" bottom="0.5509722232818604" header="0.31486111879348755" footer="0.31486111879348755"/>
  <pageSetup fitToHeight="0" fitToWidth="1" horizontalDpi="600" verticalDpi="600" orientation="landscape" paperSize="8" scale="25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CF40"/>
  <sheetViews>
    <sheetView tabSelected="1" view="pageBreakPreview" zoomScaleSheetLayoutView="100" workbookViewId="0" topLeftCell="A1">
      <pane xSplit="3" ySplit="6" topLeftCell="F7" activePane="bottomRight" state="frozen"/>
      <selection pane="bottomRight" activeCell="BF14" sqref="BF14"/>
    </sheetView>
  </sheetViews>
  <sheetFormatPr defaultColWidth="8.88671875" defaultRowHeight="13.5"/>
  <cols>
    <col min="1" max="1" width="13.99609375" style="4" customWidth="1"/>
    <col min="2" max="2" width="16.3359375" style="4" bestFit="1" customWidth="1"/>
    <col min="3" max="3" width="5.77734375" style="4" customWidth="1"/>
    <col min="4" max="83" width="3.10546875" style="4" customWidth="1"/>
    <col min="84" max="84" width="12.5546875" style="3" bestFit="1" customWidth="1"/>
  </cols>
  <sheetData>
    <row r="1" ht="31.5" customHeight="1">
      <c r="A1" s="13" t="s">
        <v>4</v>
      </c>
    </row>
    <row r="2" spans="1:68" ht="24.75" customHeight="1">
      <c r="A2" s="13"/>
      <c r="BP2" s="17" t="s">
        <v>88</v>
      </c>
    </row>
    <row r="3" spans="1:68" ht="24.75" customHeight="1">
      <c r="A3" s="113" t="s">
        <v>75</v>
      </c>
      <c r="B3" s="113" t="s">
        <v>97</v>
      </c>
      <c r="BP3" s="17" t="s">
        <v>70</v>
      </c>
    </row>
    <row r="4" ht="13.5">
      <c r="CF4" s="2"/>
    </row>
    <row r="5" spans="1:84" ht="27.75" customHeight="1">
      <c r="A5" s="167" t="s">
        <v>34</v>
      </c>
      <c r="B5" s="168"/>
      <c r="C5" s="165" t="s">
        <v>45</v>
      </c>
      <c r="D5" s="178" t="s">
        <v>59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161" t="s">
        <v>63</v>
      </c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4"/>
      <c r="BB5" s="161">
        <v>2</v>
      </c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3"/>
      <c r="CD5" s="161">
        <v>3</v>
      </c>
      <c r="CE5" s="164"/>
      <c r="CF5" s="176" t="s">
        <v>31</v>
      </c>
    </row>
    <row r="6" spans="1:84" ht="27.75" customHeight="1">
      <c r="A6" s="169"/>
      <c r="B6" s="170"/>
      <c r="C6" s="166"/>
      <c r="D6" s="7">
        <v>13</v>
      </c>
      <c r="E6" s="78">
        <v>14</v>
      </c>
      <c r="F6" s="78">
        <v>15</v>
      </c>
      <c r="G6" s="122">
        <v>16</v>
      </c>
      <c r="H6" s="78">
        <v>17</v>
      </c>
      <c r="I6" s="78">
        <v>18</v>
      </c>
      <c r="J6" s="79">
        <v>19</v>
      </c>
      <c r="K6" s="80">
        <v>20</v>
      </c>
      <c r="L6" s="78">
        <v>21</v>
      </c>
      <c r="M6" s="78">
        <v>22</v>
      </c>
      <c r="N6" s="78">
        <v>23</v>
      </c>
      <c r="O6" s="78">
        <v>24</v>
      </c>
      <c r="P6" s="80">
        <v>25</v>
      </c>
      <c r="Q6" s="79">
        <v>26</v>
      </c>
      <c r="R6" s="80">
        <v>27</v>
      </c>
      <c r="S6" s="78">
        <v>28</v>
      </c>
      <c r="T6" s="78">
        <v>29</v>
      </c>
      <c r="U6" s="78">
        <v>30</v>
      </c>
      <c r="V6" s="81">
        <v>31</v>
      </c>
      <c r="W6" s="82">
        <v>1</v>
      </c>
      <c r="X6" s="79">
        <v>2</v>
      </c>
      <c r="Y6" s="80">
        <v>3</v>
      </c>
      <c r="Z6" s="78">
        <v>4</v>
      </c>
      <c r="AA6" s="78">
        <v>5</v>
      </c>
      <c r="AB6" s="78">
        <v>6</v>
      </c>
      <c r="AC6" s="78">
        <v>7</v>
      </c>
      <c r="AD6" s="78">
        <v>8</v>
      </c>
      <c r="AE6" s="79">
        <v>9</v>
      </c>
      <c r="AF6" s="80">
        <v>10</v>
      </c>
      <c r="AG6" s="78">
        <v>11</v>
      </c>
      <c r="AH6" s="78">
        <v>12</v>
      </c>
      <c r="AI6" s="78">
        <v>13</v>
      </c>
      <c r="AJ6" s="78">
        <v>14</v>
      </c>
      <c r="AK6" s="78">
        <v>15</v>
      </c>
      <c r="AL6" s="79">
        <v>16</v>
      </c>
      <c r="AM6" s="80">
        <v>17</v>
      </c>
      <c r="AN6" s="78">
        <v>18</v>
      </c>
      <c r="AO6" s="78">
        <v>19</v>
      </c>
      <c r="AP6" s="78">
        <v>20</v>
      </c>
      <c r="AQ6" s="78">
        <v>21</v>
      </c>
      <c r="AR6" s="78">
        <v>22</v>
      </c>
      <c r="AS6" s="79">
        <v>23</v>
      </c>
      <c r="AT6" s="80">
        <v>24</v>
      </c>
      <c r="AU6" s="78">
        <v>25</v>
      </c>
      <c r="AV6" s="78">
        <v>26</v>
      </c>
      <c r="AW6" s="78">
        <v>27</v>
      </c>
      <c r="AX6" s="78">
        <v>28</v>
      </c>
      <c r="AY6" s="78">
        <v>29</v>
      </c>
      <c r="AZ6" s="79">
        <v>30</v>
      </c>
      <c r="BA6" s="83">
        <v>31</v>
      </c>
      <c r="BB6" s="7">
        <v>1</v>
      </c>
      <c r="BC6" s="78">
        <v>2</v>
      </c>
      <c r="BD6" s="78">
        <v>3</v>
      </c>
      <c r="BE6" s="78">
        <v>4</v>
      </c>
      <c r="BF6" s="78">
        <v>5</v>
      </c>
      <c r="BG6" s="79">
        <v>6</v>
      </c>
      <c r="BH6" s="80">
        <v>7</v>
      </c>
      <c r="BI6" s="78">
        <v>8</v>
      </c>
      <c r="BJ6" s="78">
        <v>9</v>
      </c>
      <c r="BK6" s="78">
        <v>10</v>
      </c>
      <c r="BL6" s="78">
        <v>11</v>
      </c>
      <c r="BM6" s="78">
        <v>12</v>
      </c>
      <c r="BN6" s="79">
        <v>13</v>
      </c>
      <c r="BO6" s="80">
        <v>14</v>
      </c>
      <c r="BP6" s="78">
        <v>15</v>
      </c>
      <c r="BQ6" s="78">
        <v>16</v>
      </c>
      <c r="BR6" s="78">
        <v>17</v>
      </c>
      <c r="BS6" s="78">
        <v>18</v>
      </c>
      <c r="BT6" s="78">
        <v>19</v>
      </c>
      <c r="BU6" s="79">
        <v>20</v>
      </c>
      <c r="BV6" s="80">
        <v>21</v>
      </c>
      <c r="BW6" s="78">
        <v>22</v>
      </c>
      <c r="BX6" s="78">
        <v>23</v>
      </c>
      <c r="BY6" s="78">
        <v>24</v>
      </c>
      <c r="BZ6" s="78">
        <v>25</v>
      </c>
      <c r="CA6" s="78">
        <v>26</v>
      </c>
      <c r="CB6" s="78">
        <v>27</v>
      </c>
      <c r="CC6" s="83">
        <v>28</v>
      </c>
      <c r="CD6" s="82">
        <v>1</v>
      </c>
      <c r="CE6" s="81">
        <v>2</v>
      </c>
      <c r="CF6" s="177"/>
    </row>
    <row r="7" spans="1:84" ht="27.75" customHeight="1">
      <c r="A7" s="60" t="s">
        <v>26</v>
      </c>
      <c r="B7" s="127" t="s">
        <v>66</v>
      </c>
      <c r="C7" s="12">
        <f>SUM(D7:CE7)</f>
        <v>52</v>
      </c>
      <c r="D7" s="84"/>
      <c r="E7" s="85"/>
      <c r="F7" s="85"/>
      <c r="G7" s="118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4"/>
      <c r="X7" s="85"/>
      <c r="Y7" s="85"/>
      <c r="Z7" s="85"/>
      <c r="AA7" s="85"/>
      <c r="AB7" s="85"/>
      <c r="AC7" s="85"/>
      <c r="AD7" s="77"/>
      <c r="AE7" s="128">
        <v>1</v>
      </c>
      <c r="AF7" s="128">
        <v>1</v>
      </c>
      <c r="AG7" s="128">
        <v>1</v>
      </c>
      <c r="AH7" s="128">
        <v>1</v>
      </c>
      <c r="AI7" s="128">
        <v>1</v>
      </c>
      <c r="AJ7" s="128">
        <v>1</v>
      </c>
      <c r="AK7" s="128">
        <v>1</v>
      </c>
      <c r="AL7" s="128">
        <v>1</v>
      </c>
      <c r="AM7" s="128">
        <v>1</v>
      </c>
      <c r="AN7" s="128">
        <v>1</v>
      </c>
      <c r="AO7" s="128">
        <v>1</v>
      </c>
      <c r="AP7" s="128">
        <v>1</v>
      </c>
      <c r="AQ7" s="128">
        <v>1</v>
      </c>
      <c r="AR7" s="128">
        <v>1</v>
      </c>
      <c r="AS7" s="128">
        <v>1</v>
      </c>
      <c r="AT7" s="128">
        <v>1</v>
      </c>
      <c r="AU7" s="128">
        <v>1</v>
      </c>
      <c r="AV7" s="128">
        <v>1</v>
      </c>
      <c r="AW7" s="128">
        <v>1</v>
      </c>
      <c r="AX7" s="128">
        <v>1</v>
      </c>
      <c r="AY7" s="128">
        <v>1</v>
      </c>
      <c r="AZ7" s="128">
        <v>1</v>
      </c>
      <c r="BA7" s="129">
        <v>1</v>
      </c>
      <c r="BB7" s="130">
        <v>1</v>
      </c>
      <c r="BC7" s="128">
        <v>1</v>
      </c>
      <c r="BD7" s="128">
        <v>1</v>
      </c>
      <c r="BE7" s="128">
        <v>1</v>
      </c>
      <c r="BF7" s="128">
        <v>1</v>
      </c>
      <c r="BG7" s="128">
        <v>1</v>
      </c>
      <c r="BH7" s="128">
        <v>1</v>
      </c>
      <c r="BI7" s="128">
        <v>1</v>
      </c>
      <c r="BJ7" s="128">
        <v>1</v>
      </c>
      <c r="BK7" s="128">
        <v>1</v>
      </c>
      <c r="BL7" s="87">
        <v>1</v>
      </c>
      <c r="BM7" s="87">
        <v>1</v>
      </c>
      <c r="BN7" s="87">
        <v>1</v>
      </c>
      <c r="BO7" s="128">
        <v>1</v>
      </c>
      <c r="BP7" s="128">
        <v>1</v>
      </c>
      <c r="BQ7" s="128">
        <v>1</v>
      </c>
      <c r="BR7" s="128">
        <v>1</v>
      </c>
      <c r="BS7" s="128">
        <v>1</v>
      </c>
      <c r="BT7" s="128">
        <v>1</v>
      </c>
      <c r="BU7" s="128">
        <v>1</v>
      </c>
      <c r="BV7" s="128">
        <v>1</v>
      </c>
      <c r="BW7" s="128">
        <v>1</v>
      </c>
      <c r="BX7" s="128">
        <v>1</v>
      </c>
      <c r="BY7" s="128">
        <v>1</v>
      </c>
      <c r="BZ7" s="128">
        <v>1</v>
      </c>
      <c r="CA7" s="128">
        <v>1</v>
      </c>
      <c r="CB7" s="128">
        <v>1</v>
      </c>
      <c r="CC7" s="129">
        <v>1</v>
      </c>
      <c r="CD7" s="130">
        <v>1</v>
      </c>
      <c r="CE7" s="67"/>
      <c r="CF7" s="160" t="s">
        <v>9</v>
      </c>
    </row>
    <row r="8" spans="1:84" ht="27.75" customHeight="1">
      <c r="A8" s="61" t="s">
        <v>95</v>
      </c>
      <c r="B8" s="56" t="s">
        <v>18</v>
      </c>
      <c r="C8" s="12">
        <f aca="true" t="shared" si="0" ref="C8:C23">SUM(D8:CE8)</f>
        <v>4</v>
      </c>
      <c r="D8" s="88"/>
      <c r="E8" s="89"/>
      <c r="F8" s="89"/>
      <c r="G8" s="11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88"/>
      <c r="X8" s="89"/>
      <c r="Y8" s="89"/>
      <c r="Z8" s="89"/>
      <c r="AA8" s="89"/>
      <c r="AB8" s="89"/>
      <c r="AC8" s="89"/>
      <c r="AD8" s="89"/>
      <c r="AE8" s="89"/>
      <c r="AF8" s="95"/>
      <c r="AG8" s="91">
        <v>1</v>
      </c>
      <c r="AH8" s="91">
        <v>1</v>
      </c>
      <c r="AI8" s="91">
        <v>1</v>
      </c>
      <c r="AJ8" s="91">
        <v>1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90"/>
      <c r="BB8" s="88"/>
      <c r="BC8" s="89"/>
      <c r="BD8" s="89"/>
      <c r="BE8" s="89"/>
      <c r="BF8" s="89"/>
      <c r="BG8" s="89"/>
      <c r="BH8" s="89"/>
      <c r="BI8" s="89"/>
      <c r="BJ8" s="89"/>
      <c r="BK8" s="89"/>
      <c r="BL8" s="92"/>
      <c r="BM8" s="92"/>
      <c r="BN8" s="92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90"/>
      <c r="CD8" s="88"/>
      <c r="CE8" s="70"/>
      <c r="CF8" s="74"/>
    </row>
    <row r="9" spans="1:84" ht="27.75" customHeight="1">
      <c r="A9" s="61" t="s">
        <v>57</v>
      </c>
      <c r="B9" s="56"/>
      <c r="C9" s="12">
        <f t="shared" si="0"/>
        <v>4</v>
      </c>
      <c r="D9" s="88"/>
      <c r="E9" s="89"/>
      <c r="F9" s="89"/>
      <c r="G9" s="11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88"/>
      <c r="X9" s="89"/>
      <c r="Y9" s="89"/>
      <c r="Z9" s="89"/>
      <c r="AA9" s="89"/>
      <c r="AB9" s="89"/>
      <c r="AC9" s="89"/>
      <c r="AD9" s="89"/>
      <c r="AE9" s="112"/>
      <c r="AF9" s="112"/>
      <c r="AI9" s="93">
        <v>1</v>
      </c>
      <c r="AJ9" s="94">
        <v>1</v>
      </c>
      <c r="AK9" s="93">
        <v>1</v>
      </c>
      <c r="AL9" s="93">
        <v>1</v>
      </c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90"/>
      <c r="BB9" s="88"/>
      <c r="BC9" s="89"/>
      <c r="BD9" s="89"/>
      <c r="BE9" s="89"/>
      <c r="BF9" s="89"/>
      <c r="BG9" s="89"/>
      <c r="BH9" s="89"/>
      <c r="BI9" s="89"/>
      <c r="BJ9" s="89"/>
      <c r="BK9" s="89"/>
      <c r="BL9" s="92"/>
      <c r="BM9" s="92"/>
      <c r="BN9" s="92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112"/>
      <c r="CA9" s="112"/>
      <c r="CB9" s="112"/>
      <c r="CC9" s="90"/>
      <c r="CD9" s="88"/>
      <c r="CE9" s="70"/>
      <c r="CF9" s="74"/>
    </row>
    <row r="10" spans="1:84" ht="27.75" customHeight="1">
      <c r="A10" s="61" t="s">
        <v>91</v>
      </c>
      <c r="B10" s="56" t="s">
        <v>96</v>
      </c>
      <c r="C10" s="12">
        <f t="shared" si="0"/>
        <v>3</v>
      </c>
      <c r="D10" s="88"/>
      <c r="E10" s="89"/>
      <c r="F10" s="89"/>
      <c r="G10" s="11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8"/>
      <c r="X10" s="89"/>
      <c r="Y10" s="89"/>
      <c r="Z10" s="89"/>
      <c r="AA10" s="89"/>
      <c r="AB10" s="89"/>
      <c r="AC10" s="89"/>
      <c r="AD10" s="89"/>
      <c r="AE10" s="89"/>
      <c r="AF10" s="95"/>
      <c r="AG10" s="89"/>
      <c r="AH10" s="89"/>
      <c r="AI10" s="112"/>
      <c r="AK10" s="89"/>
      <c r="AL10" s="96">
        <v>1</v>
      </c>
      <c r="AM10" s="89"/>
      <c r="AN10" s="89"/>
      <c r="AO10" s="96">
        <v>1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96">
        <v>1</v>
      </c>
      <c r="BA10" s="90"/>
      <c r="BB10" s="88"/>
      <c r="BC10" s="89"/>
      <c r="BD10" s="89"/>
      <c r="BE10" s="89"/>
      <c r="BF10" s="89"/>
      <c r="BG10" s="89"/>
      <c r="BH10" s="89"/>
      <c r="BI10" s="89"/>
      <c r="BJ10" s="89"/>
      <c r="BK10" s="89"/>
      <c r="BL10" s="92"/>
      <c r="BM10" s="92"/>
      <c r="BN10" s="92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112"/>
      <c r="BZ10" s="112"/>
      <c r="CA10" s="112"/>
      <c r="CB10" s="112"/>
      <c r="CC10" s="90"/>
      <c r="CD10" s="88"/>
      <c r="CE10" s="70"/>
      <c r="CF10" s="74"/>
    </row>
    <row r="11" spans="1:84" ht="27.75" customHeight="1">
      <c r="A11" s="61" t="s">
        <v>82</v>
      </c>
      <c r="B11" s="56" t="s">
        <v>19</v>
      </c>
      <c r="C11" s="12">
        <f t="shared" si="0"/>
        <v>3</v>
      </c>
      <c r="D11" s="88"/>
      <c r="E11" s="89"/>
      <c r="F11" s="89"/>
      <c r="G11" s="11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88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12"/>
      <c r="AJ11" s="112"/>
      <c r="AK11" s="112"/>
      <c r="AL11" s="112"/>
      <c r="AM11" s="112"/>
      <c r="AN11" s="112"/>
      <c r="AP11" s="97">
        <v>1</v>
      </c>
      <c r="AQ11" s="97">
        <v>1</v>
      </c>
      <c r="AR11" s="97">
        <v>1</v>
      </c>
      <c r="AS11" s="89"/>
      <c r="AT11" s="89"/>
      <c r="AU11" s="89"/>
      <c r="AV11" s="89"/>
      <c r="AW11" s="89"/>
      <c r="AX11" s="89"/>
      <c r="AY11" s="89"/>
      <c r="AZ11" s="89"/>
      <c r="BA11" s="90"/>
      <c r="BB11" s="88"/>
      <c r="BC11" s="89"/>
      <c r="BD11" s="89"/>
      <c r="BE11" s="89"/>
      <c r="BF11" s="89"/>
      <c r="BG11" s="89"/>
      <c r="BH11" s="89"/>
      <c r="BI11" s="89"/>
      <c r="BJ11" s="89"/>
      <c r="BK11" s="89"/>
      <c r="BL11" s="92"/>
      <c r="BM11" s="92"/>
      <c r="BN11" s="92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112"/>
      <c r="BZ11" s="112"/>
      <c r="CA11" s="112"/>
      <c r="CB11" s="112"/>
      <c r="CC11" s="90"/>
      <c r="CD11" s="88"/>
      <c r="CE11" s="70"/>
      <c r="CF11" s="74"/>
    </row>
    <row r="12" spans="1:84" ht="27.75" customHeight="1">
      <c r="A12" s="171" t="s">
        <v>93</v>
      </c>
      <c r="B12" s="126" t="s">
        <v>64</v>
      </c>
      <c r="C12" s="12">
        <f t="shared" si="0"/>
        <v>10</v>
      </c>
      <c r="D12" s="88"/>
      <c r="E12" s="89"/>
      <c r="F12" s="89"/>
      <c r="G12" s="120">
        <v>1</v>
      </c>
      <c r="H12" s="98">
        <v>1</v>
      </c>
      <c r="I12" s="98">
        <v>1</v>
      </c>
      <c r="J12" s="98"/>
      <c r="K12" s="98"/>
      <c r="L12" s="98">
        <v>1</v>
      </c>
      <c r="M12" s="98">
        <v>1</v>
      </c>
      <c r="N12" s="98">
        <v>1</v>
      </c>
      <c r="O12" s="98">
        <v>1</v>
      </c>
      <c r="P12" s="98"/>
      <c r="Q12" s="98"/>
      <c r="R12" s="98"/>
      <c r="S12" s="98">
        <v>1</v>
      </c>
      <c r="T12" s="98">
        <v>1</v>
      </c>
      <c r="U12" s="98">
        <v>1</v>
      </c>
      <c r="V12" s="90"/>
      <c r="W12" s="88"/>
      <c r="X12" s="89"/>
      <c r="Y12" s="89"/>
      <c r="Z12" s="89"/>
      <c r="AA12" s="89"/>
      <c r="AB12" s="89"/>
      <c r="AC12" s="89"/>
      <c r="AD12" s="89"/>
      <c r="AE12" s="89"/>
      <c r="AF12" s="95"/>
      <c r="AG12" s="89"/>
      <c r="AH12" s="89"/>
      <c r="AI12" s="112"/>
      <c r="AJ12" s="112"/>
      <c r="AK12" s="89"/>
      <c r="AL12" s="89"/>
      <c r="AM12" s="89"/>
      <c r="AN12" s="89"/>
      <c r="AO12" s="112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90"/>
      <c r="BB12" s="88"/>
      <c r="BC12" s="89"/>
      <c r="BD12" s="89"/>
      <c r="BE12" s="89"/>
      <c r="BF12" s="89"/>
      <c r="BG12" s="89"/>
      <c r="BH12" s="89"/>
      <c r="BI12" s="89"/>
      <c r="BJ12" s="89"/>
      <c r="BK12" s="89"/>
      <c r="BL12" s="92"/>
      <c r="BM12" s="92"/>
      <c r="BN12" s="92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112"/>
      <c r="BZ12" s="112"/>
      <c r="CA12" s="112"/>
      <c r="CB12" s="112"/>
      <c r="CC12" s="90"/>
      <c r="CD12" s="88"/>
      <c r="CE12" s="70"/>
      <c r="CF12" s="74"/>
    </row>
    <row r="13" spans="1:84" ht="27.75" customHeight="1">
      <c r="A13" s="174"/>
      <c r="B13" s="56" t="s">
        <v>80</v>
      </c>
      <c r="C13" s="12">
        <f t="shared" si="0"/>
        <v>4</v>
      </c>
      <c r="D13" s="88"/>
      <c r="E13" s="89"/>
      <c r="F13" s="89"/>
      <c r="G13" s="11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88"/>
      <c r="X13" s="89"/>
      <c r="Y13" s="89"/>
      <c r="Z13" s="89"/>
      <c r="AA13" s="89"/>
      <c r="AB13" s="89"/>
      <c r="AC13" s="89"/>
      <c r="AD13" s="89"/>
      <c r="AE13" s="89"/>
      <c r="AF13" s="95"/>
      <c r="AG13" s="89"/>
      <c r="AH13" s="89"/>
      <c r="AI13" s="112"/>
      <c r="AJ13" s="112"/>
      <c r="AL13" s="99">
        <v>1</v>
      </c>
      <c r="AM13" s="99">
        <v>1</v>
      </c>
      <c r="AN13" s="99">
        <v>1</v>
      </c>
      <c r="AO13" s="99">
        <v>1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90"/>
      <c r="BB13" s="88"/>
      <c r="BC13" s="89"/>
      <c r="BD13" s="89"/>
      <c r="BE13" s="89"/>
      <c r="BF13" s="89"/>
      <c r="BG13" s="89"/>
      <c r="BH13" s="89"/>
      <c r="BI13" s="89"/>
      <c r="BJ13" s="89"/>
      <c r="BK13" s="89"/>
      <c r="BL13" s="92"/>
      <c r="BM13" s="92"/>
      <c r="BN13" s="92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112"/>
      <c r="BZ13" s="112"/>
      <c r="CA13" s="112"/>
      <c r="CB13" s="112"/>
      <c r="CC13" s="90"/>
      <c r="CD13" s="88"/>
      <c r="CE13" s="70"/>
      <c r="CF13" s="74"/>
    </row>
    <row r="14" spans="1:84" ht="27.75" customHeight="1">
      <c r="A14" s="174"/>
      <c r="B14" s="131" t="s">
        <v>68</v>
      </c>
      <c r="C14" s="12">
        <f t="shared" si="0"/>
        <v>8</v>
      </c>
      <c r="D14" s="88"/>
      <c r="E14" s="89"/>
      <c r="F14" s="89"/>
      <c r="G14" s="11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88"/>
      <c r="X14" s="89"/>
      <c r="Y14" s="89"/>
      <c r="Z14" s="89"/>
      <c r="AA14" s="89"/>
      <c r="AB14" s="89"/>
      <c r="AC14" s="89"/>
      <c r="AD14" s="89"/>
      <c r="AE14" s="89"/>
      <c r="AF14" s="95"/>
      <c r="AG14" s="89"/>
      <c r="AH14" s="89"/>
      <c r="AI14" s="112"/>
      <c r="AJ14" s="112"/>
      <c r="AK14" s="89"/>
      <c r="AL14" s="89"/>
      <c r="AM14" s="89"/>
      <c r="AN14" s="89"/>
      <c r="AO14" s="112"/>
      <c r="AP14" s="89"/>
      <c r="AQ14" s="100">
        <v>1</v>
      </c>
      <c r="AR14" s="100">
        <v>1</v>
      </c>
      <c r="AS14" s="100">
        <v>1</v>
      </c>
      <c r="AT14" s="100">
        <v>1</v>
      </c>
      <c r="AU14" s="100">
        <v>1</v>
      </c>
      <c r="AV14" s="100">
        <v>1</v>
      </c>
      <c r="AW14" s="100">
        <v>1</v>
      </c>
      <c r="AX14" s="100">
        <v>1</v>
      </c>
      <c r="AY14" s="89"/>
      <c r="AZ14" s="89"/>
      <c r="BA14" s="90"/>
      <c r="BB14" s="88"/>
      <c r="BC14" s="89"/>
      <c r="BD14" s="89"/>
      <c r="BE14" s="89"/>
      <c r="BF14" s="89"/>
      <c r="BG14" s="89"/>
      <c r="BH14" s="89"/>
      <c r="BI14" s="89"/>
      <c r="BJ14" s="89"/>
      <c r="BK14" s="89"/>
      <c r="BL14" s="92"/>
      <c r="BM14" s="92"/>
      <c r="BN14" s="92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112"/>
      <c r="BZ14" s="112"/>
      <c r="CA14" s="112"/>
      <c r="CB14" s="112"/>
      <c r="CC14" s="90"/>
      <c r="CD14" s="88"/>
      <c r="CE14" s="70"/>
      <c r="CF14" s="159" t="s">
        <v>5</v>
      </c>
    </row>
    <row r="15" spans="1:84" ht="27.75" customHeight="1">
      <c r="A15" s="172"/>
      <c r="B15" s="56" t="s">
        <v>76</v>
      </c>
      <c r="C15" s="12">
        <f t="shared" si="0"/>
        <v>5</v>
      </c>
      <c r="D15" s="88"/>
      <c r="E15" s="89"/>
      <c r="F15" s="89"/>
      <c r="G15" s="11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  <c r="W15" s="88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12"/>
      <c r="AJ15" s="112"/>
      <c r="AK15" s="89"/>
      <c r="AL15" s="89"/>
      <c r="AM15" s="89"/>
      <c r="AN15" s="89"/>
      <c r="AO15" s="112"/>
      <c r="AP15" s="89"/>
      <c r="AQ15" s="89"/>
      <c r="AR15" s="89"/>
      <c r="AS15" s="89"/>
      <c r="AT15" s="89"/>
      <c r="AU15" s="89"/>
      <c r="AV15" s="93">
        <v>1</v>
      </c>
      <c r="AW15" s="94">
        <v>1</v>
      </c>
      <c r="AX15" s="94">
        <v>1</v>
      </c>
      <c r="AY15" s="94">
        <v>1</v>
      </c>
      <c r="AZ15" s="94">
        <v>1</v>
      </c>
      <c r="BA15" s="90"/>
      <c r="BB15" s="88"/>
      <c r="BC15" s="89"/>
      <c r="BD15" s="89"/>
      <c r="BE15" s="89"/>
      <c r="BF15" s="89"/>
      <c r="BG15" s="89"/>
      <c r="BH15" s="89"/>
      <c r="BI15" s="89"/>
      <c r="BJ15" s="89"/>
      <c r="BK15" s="89"/>
      <c r="BL15" s="92"/>
      <c r="BM15" s="92"/>
      <c r="BN15" s="92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112"/>
      <c r="BZ15" s="112"/>
      <c r="CA15" s="112"/>
      <c r="CB15" s="112"/>
      <c r="CC15" s="90"/>
      <c r="CD15" s="88"/>
      <c r="CE15" s="70"/>
      <c r="CF15" s="159"/>
    </row>
    <row r="16" spans="1:84" ht="27.75" customHeight="1">
      <c r="A16" s="61" t="s">
        <v>87</v>
      </c>
      <c r="B16" s="56"/>
      <c r="C16" s="12">
        <f t="shared" si="0"/>
        <v>10</v>
      </c>
      <c r="D16" s="88"/>
      <c r="E16" s="89"/>
      <c r="F16" s="89"/>
      <c r="G16" s="11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88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12"/>
      <c r="AJ16" s="112"/>
      <c r="AK16" s="89"/>
      <c r="AL16" s="89"/>
      <c r="AM16" s="89"/>
      <c r="AN16" s="89"/>
      <c r="AO16" s="112"/>
      <c r="AP16" s="89"/>
      <c r="AQ16" s="101">
        <v>1</v>
      </c>
      <c r="AR16" s="101">
        <v>1</v>
      </c>
      <c r="AS16" s="101">
        <v>1</v>
      </c>
      <c r="AT16" s="101">
        <v>1</v>
      </c>
      <c r="AU16" s="101">
        <v>1</v>
      </c>
      <c r="AV16" s="101">
        <v>1</v>
      </c>
      <c r="AW16" s="101">
        <v>1</v>
      </c>
      <c r="AX16" s="101">
        <v>1</v>
      </c>
      <c r="AY16" s="101">
        <v>1</v>
      </c>
      <c r="AZ16" s="101">
        <v>1</v>
      </c>
      <c r="BA16" s="90"/>
      <c r="BB16" s="88"/>
      <c r="BC16" s="89"/>
      <c r="BD16" s="89"/>
      <c r="BE16" s="89"/>
      <c r="BF16" s="89"/>
      <c r="BG16" s="89"/>
      <c r="BH16" s="89"/>
      <c r="BI16" s="89"/>
      <c r="BJ16" s="89"/>
      <c r="BK16" s="89"/>
      <c r="BL16" s="92"/>
      <c r="BM16" s="92"/>
      <c r="BN16" s="92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112"/>
      <c r="BZ16" s="112"/>
      <c r="CA16" s="112"/>
      <c r="CB16" s="112"/>
      <c r="CC16" s="90"/>
      <c r="CD16" s="88"/>
      <c r="CE16" s="70"/>
      <c r="CF16" s="159"/>
    </row>
    <row r="17" spans="1:84" ht="27.75" customHeight="1">
      <c r="A17" s="61" t="s">
        <v>67</v>
      </c>
      <c r="B17" s="56" t="s">
        <v>52</v>
      </c>
      <c r="C17" s="12">
        <f t="shared" si="0"/>
        <v>3</v>
      </c>
      <c r="D17" s="88"/>
      <c r="E17" s="89"/>
      <c r="F17" s="89"/>
      <c r="G17" s="11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12"/>
      <c r="AJ17" s="112"/>
      <c r="AK17" s="89"/>
      <c r="AL17" s="89"/>
      <c r="AM17" s="89"/>
      <c r="AN17" s="89"/>
      <c r="AO17" s="112"/>
      <c r="AP17" s="89"/>
      <c r="AQ17" s="89"/>
      <c r="AR17" s="89"/>
      <c r="AS17" s="102">
        <v>1</v>
      </c>
      <c r="AT17" s="112"/>
      <c r="AU17" s="89"/>
      <c r="AV17" s="89"/>
      <c r="AW17" s="102">
        <v>1</v>
      </c>
      <c r="AX17" s="95"/>
      <c r="AZ17" s="102">
        <v>1</v>
      </c>
      <c r="BA17" s="90"/>
      <c r="BB17" s="134"/>
      <c r="BC17" s="89"/>
      <c r="BD17" s="89"/>
      <c r="BE17" s="89"/>
      <c r="BF17" s="89"/>
      <c r="BG17" s="89"/>
      <c r="BH17" s="89"/>
      <c r="BI17" s="89"/>
      <c r="BJ17" s="89"/>
      <c r="BK17" s="89"/>
      <c r="BL17" s="92"/>
      <c r="BM17" s="92"/>
      <c r="BN17" s="92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112"/>
      <c r="BZ17" s="112"/>
      <c r="CA17" s="112"/>
      <c r="CB17" s="112"/>
      <c r="CC17" s="90"/>
      <c r="CD17" s="88"/>
      <c r="CE17" s="70"/>
      <c r="CF17" s="159"/>
    </row>
    <row r="18" spans="1:84" ht="27.75" customHeight="1" hidden="1">
      <c r="A18" s="62" t="s">
        <v>73</v>
      </c>
      <c r="B18" s="56" t="s">
        <v>77</v>
      </c>
      <c r="C18" s="12">
        <f t="shared" si="0"/>
        <v>19</v>
      </c>
      <c r="D18" s="88"/>
      <c r="E18" s="89"/>
      <c r="F18" s="89"/>
      <c r="G18" s="11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88"/>
      <c r="X18" s="89"/>
      <c r="Y18" s="89"/>
      <c r="Z18" s="89"/>
      <c r="AA18" s="89"/>
      <c r="AB18" s="89"/>
      <c r="AC18" s="89"/>
      <c r="AD18" s="89"/>
      <c r="AE18" s="89"/>
      <c r="AF18" s="95"/>
      <c r="AG18" s="89"/>
      <c r="AH18" s="89"/>
      <c r="AI18" s="112"/>
      <c r="AJ18" s="112"/>
      <c r="AK18" s="89"/>
      <c r="AL18" s="89"/>
      <c r="AM18" s="89"/>
      <c r="AN18" s="89"/>
      <c r="AO18" s="112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5"/>
      <c r="BA18" s="90"/>
      <c r="BB18" s="135">
        <v>1</v>
      </c>
      <c r="BC18" s="103">
        <v>1</v>
      </c>
      <c r="BD18" s="103">
        <v>1</v>
      </c>
      <c r="BE18" s="103">
        <v>1</v>
      </c>
      <c r="BF18" s="103">
        <v>1</v>
      </c>
      <c r="BG18" s="103">
        <v>1</v>
      </c>
      <c r="BH18" s="103">
        <v>1</v>
      </c>
      <c r="BI18" s="103">
        <v>1</v>
      </c>
      <c r="BJ18" s="103">
        <v>1</v>
      </c>
      <c r="BK18" s="103">
        <v>1</v>
      </c>
      <c r="BL18" s="92">
        <v>1</v>
      </c>
      <c r="BM18" s="92">
        <v>1</v>
      </c>
      <c r="BN18" s="92">
        <v>1</v>
      </c>
      <c r="BO18" s="103">
        <v>1</v>
      </c>
      <c r="BP18" s="103">
        <v>1</v>
      </c>
      <c r="BQ18" s="103">
        <v>1</v>
      </c>
      <c r="BR18" s="103">
        <v>1</v>
      </c>
      <c r="BS18" s="103">
        <v>1</v>
      </c>
      <c r="BT18" s="103">
        <v>1</v>
      </c>
      <c r="BU18" s="89"/>
      <c r="BV18" s="89"/>
      <c r="BW18" s="89"/>
      <c r="BX18" s="89"/>
      <c r="BY18" s="112"/>
      <c r="BZ18" s="112"/>
      <c r="CA18" s="112"/>
      <c r="CB18" s="112"/>
      <c r="CC18" s="90"/>
      <c r="CD18" s="88"/>
      <c r="CE18" s="70"/>
      <c r="CF18" s="159" t="s">
        <v>16</v>
      </c>
    </row>
    <row r="19" spans="1:84" ht="27.75" customHeight="1">
      <c r="A19" s="171" t="s">
        <v>74</v>
      </c>
      <c r="B19" s="132" t="s">
        <v>90</v>
      </c>
      <c r="C19" s="12">
        <f t="shared" si="0"/>
        <v>27</v>
      </c>
      <c r="D19" s="88"/>
      <c r="E19" s="89"/>
      <c r="F19" s="89"/>
      <c r="G19" s="11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88"/>
      <c r="X19" s="89"/>
      <c r="Y19" s="89"/>
      <c r="Z19" s="89"/>
      <c r="AA19" s="89"/>
      <c r="AB19" s="89"/>
      <c r="AC19" s="89"/>
      <c r="AD19" s="116">
        <v>1</v>
      </c>
      <c r="AE19" s="116">
        <v>1</v>
      </c>
      <c r="AF19" s="116">
        <v>1</v>
      </c>
      <c r="AG19" s="116">
        <v>1</v>
      </c>
      <c r="AH19" s="116">
        <v>1</v>
      </c>
      <c r="AI19" s="116">
        <v>1</v>
      </c>
      <c r="AJ19" s="116">
        <v>1</v>
      </c>
      <c r="AK19" s="116">
        <v>1</v>
      </c>
      <c r="AL19" s="116">
        <v>1</v>
      </c>
      <c r="AM19" s="116">
        <v>1</v>
      </c>
      <c r="AN19" s="116">
        <v>1</v>
      </c>
      <c r="AO19" s="116">
        <v>1</v>
      </c>
      <c r="AP19" s="116">
        <v>1</v>
      </c>
      <c r="AQ19" s="116">
        <v>1</v>
      </c>
      <c r="AR19" s="116">
        <v>1</v>
      </c>
      <c r="AS19" s="116">
        <v>1</v>
      </c>
      <c r="AT19" s="116">
        <v>1</v>
      </c>
      <c r="AU19" s="116">
        <v>1</v>
      </c>
      <c r="AV19" s="116">
        <v>1</v>
      </c>
      <c r="AW19" s="116">
        <v>1</v>
      </c>
      <c r="AX19" s="116">
        <v>1</v>
      </c>
      <c r="AY19" s="116">
        <v>1</v>
      </c>
      <c r="AZ19" s="116">
        <v>1</v>
      </c>
      <c r="BA19" s="115">
        <v>1</v>
      </c>
      <c r="BB19" s="136">
        <v>1</v>
      </c>
      <c r="BC19" s="116">
        <v>1</v>
      </c>
      <c r="BD19" s="116">
        <v>1</v>
      </c>
      <c r="BE19" s="89"/>
      <c r="BF19" s="89"/>
      <c r="BG19" s="89"/>
      <c r="BH19" s="89"/>
      <c r="BI19" s="89"/>
      <c r="BJ19" s="89"/>
      <c r="BK19" s="89"/>
      <c r="BL19" s="92"/>
      <c r="BM19" s="92"/>
      <c r="BN19" s="92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112"/>
      <c r="BZ19" s="112"/>
      <c r="CA19" s="112"/>
      <c r="CB19" s="112"/>
      <c r="CC19" s="90"/>
      <c r="CD19" s="88"/>
      <c r="CE19" s="70"/>
      <c r="CF19" s="159"/>
    </row>
    <row r="20" spans="1:84" ht="27.75" customHeight="1">
      <c r="A20" s="172"/>
      <c r="B20" s="133" t="s">
        <v>86</v>
      </c>
      <c r="C20" s="12">
        <f t="shared" si="0"/>
        <v>14</v>
      </c>
      <c r="D20" s="88"/>
      <c r="E20" s="89"/>
      <c r="F20" s="89"/>
      <c r="G20" s="11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K20" s="89"/>
      <c r="AL20" s="111">
        <v>1</v>
      </c>
      <c r="AM20" s="89"/>
      <c r="AN20" s="111">
        <v>1</v>
      </c>
      <c r="AO20" s="111">
        <v>1</v>
      </c>
      <c r="AP20" s="111">
        <v>1</v>
      </c>
      <c r="AQ20" s="111">
        <v>1</v>
      </c>
      <c r="AR20" s="111">
        <v>1</v>
      </c>
      <c r="AS20" s="111">
        <v>1</v>
      </c>
      <c r="AT20" s="111">
        <v>1</v>
      </c>
      <c r="AU20" s="111">
        <v>1</v>
      </c>
      <c r="AV20" s="111">
        <v>1</v>
      </c>
      <c r="AW20" s="111">
        <v>1</v>
      </c>
      <c r="AX20" s="111">
        <v>1</v>
      </c>
      <c r="AY20" s="111">
        <v>1</v>
      </c>
      <c r="AZ20" s="111">
        <v>1</v>
      </c>
      <c r="BA20" s="90"/>
      <c r="BB20" s="88"/>
      <c r="BC20" s="89"/>
      <c r="BD20" s="89"/>
      <c r="BE20" s="89"/>
      <c r="BF20" s="89"/>
      <c r="BG20" s="89"/>
      <c r="BH20" s="89"/>
      <c r="BI20" s="89"/>
      <c r="BJ20" s="89"/>
      <c r="BK20" s="89"/>
      <c r="BL20" s="92"/>
      <c r="BM20" s="92"/>
      <c r="BN20" s="92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112"/>
      <c r="BZ20" s="112"/>
      <c r="CA20" s="112"/>
      <c r="CB20" s="112"/>
      <c r="CC20" s="90"/>
      <c r="CD20" s="88"/>
      <c r="CE20" s="70"/>
      <c r="CF20" s="159"/>
    </row>
    <row r="21" spans="1:84" ht="27.75" customHeight="1">
      <c r="A21" s="61" t="s">
        <v>89</v>
      </c>
      <c r="B21" s="56"/>
      <c r="C21" s="12">
        <f t="shared" si="0"/>
        <v>12</v>
      </c>
      <c r="D21" s="88"/>
      <c r="E21" s="89"/>
      <c r="F21" s="89"/>
      <c r="G21" s="11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90"/>
      <c r="BB21" s="137">
        <v>1</v>
      </c>
      <c r="BC21" s="104">
        <v>1</v>
      </c>
      <c r="BD21" s="104">
        <v>1</v>
      </c>
      <c r="BE21" s="104">
        <v>1</v>
      </c>
      <c r="BF21" s="104">
        <v>1</v>
      </c>
      <c r="BG21" s="104">
        <v>1</v>
      </c>
      <c r="BH21" s="104">
        <v>1</v>
      </c>
      <c r="BI21" s="104">
        <v>1</v>
      </c>
      <c r="BJ21" s="104">
        <v>1</v>
      </c>
      <c r="BK21" s="104">
        <v>1</v>
      </c>
      <c r="BL21" s="92"/>
      <c r="BM21" s="92"/>
      <c r="BN21" s="92"/>
      <c r="BO21" s="104">
        <v>1</v>
      </c>
      <c r="BP21" s="104">
        <v>1</v>
      </c>
      <c r="BQ21" s="89"/>
      <c r="BR21" s="89"/>
      <c r="BS21" s="89"/>
      <c r="BT21" s="89"/>
      <c r="BU21" s="89"/>
      <c r="BV21" s="89"/>
      <c r="BW21" s="89"/>
      <c r="BX21" s="89"/>
      <c r="BY21" s="112"/>
      <c r="BZ21" s="112"/>
      <c r="CA21" s="112"/>
      <c r="CB21" s="112"/>
      <c r="CC21" s="90"/>
      <c r="CD21" s="88"/>
      <c r="CE21" s="70"/>
      <c r="CF21" s="159" t="s">
        <v>12</v>
      </c>
    </row>
    <row r="22" spans="1:84" ht="27.75" customHeight="1">
      <c r="A22" s="62" t="s">
        <v>79</v>
      </c>
      <c r="B22" s="57"/>
      <c r="C22" s="12">
        <f t="shared" si="0"/>
        <v>11</v>
      </c>
      <c r="D22" s="88"/>
      <c r="E22" s="89"/>
      <c r="F22" s="89"/>
      <c r="G22" s="11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90"/>
      <c r="BB22" s="88"/>
      <c r="BC22" s="89"/>
      <c r="BD22" s="89"/>
      <c r="BE22" s="91">
        <v>1</v>
      </c>
      <c r="BF22" s="91">
        <v>1</v>
      </c>
      <c r="BG22" s="91">
        <v>1</v>
      </c>
      <c r="BH22" s="91">
        <v>1</v>
      </c>
      <c r="BI22" s="91">
        <v>1</v>
      </c>
      <c r="BJ22" s="91">
        <v>1</v>
      </c>
      <c r="BK22" s="91">
        <v>1</v>
      </c>
      <c r="BL22" s="92"/>
      <c r="BM22" s="92"/>
      <c r="BN22" s="92"/>
      <c r="BO22" s="91">
        <v>1</v>
      </c>
      <c r="BP22" s="91">
        <v>1</v>
      </c>
      <c r="BQ22" s="91">
        <v>1</v>
      </c>
      <c r="BR22" s="91">
        <v>1</v>
      </c>
      <c r="BS22" s="89"/>
      <c r="BT22" s="89"/>
      <c r="BU22" s="89"/>
      <c r="BV22" s="89"/>
      <c r="BW22" s="89"/>
      <c r="BX22" s="89"/>
      <c r="BY22" s="112"/>
      <c r="BZ22" s="112"/>
      <c r="CA22" s="112"/>
      <c r="CB22" s="112"/>
      <c r="CC22" s="90"/>
      <c r="CD22" s="88"/>
      <c r="CE22" s="70"/>
      <c r="CF22" s="74"/>
    </row>
    <row r="23" spans="1:84" ht="27.75" customHeight="1">
      <c r="A23" s="63" t="s">
        <v>78</v>
      </c>
      <c r="B23" s="64" t="s">
        <v>22</v>
      </c>
      <c r="C23" s="124">
        <f t="shared" si="0"/>
        <v>6</v>
      </c>
      <c r="D23" s="105"/>
      <c r="E23" s="106"/>
      <c r="F23" s="106"/>
      <c r="G23" s="121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05"/>
      <c r="BC23" s="106"/>
      <c r="BD23" s="106"/>
      <c r="BE23" s="106"/>
      <c r="BF23" s="106"/>
      <c r="BG23" s="106"/>
      <c r="BH23" s="106"/>
      <c r="BI23" s="106"/>
      <c r="BJ23" s="106"/>
      <c r="BK23" s="106"/>
      <c r="BL23" s="108"/>
      <c r="BM23" s="108"/>
      <c r="BN23" s="108"/>
      <c r="BO23" s="106"/>
      <c r="BP23" s="106"/>
      <c r="BQ23" s="106"/>
      <c r="BR23" s="106"/>
      <c r="BS23" s="109">
        <v>1</v>
      </c>
      <c r="BT23" s="109">
        <v>1</v>
      </c>
      <c r="BU23" s="109">
        <v>1</v>
      </c>
      <c r="BV23" s="109">
        <v>1</v>
      </c>
      <c r="BW23" s="110">
        <v>1</v>
      </c>
      <c r="BX23" s="110">
        <v>1</v>
      </c>
      <c r="BY23" s="117"/>
      <c r="BZ23" s="117"/>
      <c r="CA23" s="117"/>
      <c r="CB23" s="117"/>
      <c r="CC23" s="107"/>
      <c r="CD23" s="105"/>
      <c r="CE23" s="73"/>
      <c r="CF23" s="75"/>
    </row>
    <row r="24" ht="27.75" customHeight="1">
      <c r="CF24" s="2"/>
    </row>
    <row r="25" spans="1:84" ht="27.75" customHeight="1">
      <c r="A25" s="9" t="s">
        <v>62</v>
      </c>
      <c r="CF25" s="1"/>
    </row>
    <row r="26" spans="1:84" ht="27.75" customHeight="1">
      <c r="A26" s="167" t="s">
        <v>34</v>
      </c>
      <c r="B26" s="168"/>
      <c r="C26" s="165" t="s">
        <v>45</v>
      </c>
      <c r="D26" s="178" t="s">
        <v>59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80"/>
      <c r="W26" s="161" t="s">
        <v>63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4"/>
      <c r="BB26" s="161">
        <v>2</v>
      </c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3"/>
      <c r="CD26" s="167">
        <v>3</v>
      </c>
      <c r="CE26" s="173"/>
      <c r="CF26" s="1"/>
    </row>
    <row r="27" spans="1:84" ht="27.75" customHeight="1">
      <c r="A27" s="169"/>
      <c r="B27" s="170"/>
      <c r="C27" s="166"/>
      <c r="D27" s="7">
        <v>13</v>
      </c>
      <c r="E27" s="78">
        <v>14</v>
      </c>
      <c r="F27" s="78">
        <v>15</v>
      </c>
      <c r="G27" s="14">
        <v>16</v>
      </c>
      <c r="H27" s="10">
        <v>17</v>
      </c>
      <c r="I27" s="10">
        <v>18</v>
      </c>
      <c r="J27" s="10">
        <v>19</v>
      </c>
      <c r="K27" s="10">
        <v>20</v>
      </c>
      <c r="L27" s="10">
        <v>21</v>
      </c>
      <c r="M27" s="10">
        <v>22</v>
      </c>
      <c r="N27" s="10">
        <v>23</v>
      </c>
      <c r="O27" s="10">
        <v>24</v>
      </c>
      <c r="P27" s="10">
        <v>25</v>
      </c>
      <c r="Q27" s="10">
        <v>26</v>
      </c>
      <c r="R27" s="10">
        <v>27</v>
      </c>
      <c r="S27" s="10">
        <v>28</v>
      </c>
      <c r="T27" s="10">
        <v>29</v>
      </c>
      <c r="U27" s="10">
        <v>30</v>
      </c>
      <c r="V27" s="15">
        <v>31</v>
      </c>
      <c r="W27" s="58">
        <v>1</v>
      </c>
      <c r="X27" s="10">
        <v>2</v>
      </c>
      <c r="Y27" s="10">
        <v>3</v>
      </c>
      <c r="Z27" s="10">
        <v>4</v>
      </c>
      <c r="AA27" s="10">
        <v>5</v>
      </c>
      <c r="AB27" s="10">
        <v>6</v>
      </c>
      <c r="AC27" s="10">
        <v>7</v>
      </c>
      <c r="AD27" s="10">
        <v>8</v>
      </c>
      <c r="AE27" s="10">
        <v>9</v>
      </c>
      <c r="AF27" s="10">
        <v>10</v>
      </c>
      <c r="AG27" s="10">
        <v>11</v>
      </c>
      <c r="AH27" s="10">
        <v>12</v>
      </c>
      <c r="AI27" s="10">
        <v>13</v>
      </c>
      <c r="AJ27" s="10">
        <v>14</v>
      </c>
      <c r="AK27" s="10">
        <v>15</v>
      </c>
      <c r="AL27" s="10">
        <v>16</v>
      </c>
      <c r="AM27" s="10">
        <v>17</v>
      </c>
      <c r="AN27" s="10">
        <v>18</v>
      </c>
      <c r="AO27" s="10">
        <v>19</v>
      </c>
      <c r="AP27" s="10">
        <v>20</v>
      </c>
      <c r="AQ27" s="10">
        <v>21</v>
      </c>
      <c r="AR27" s="10">
        <v>22</v>
      </c>
      <c r="AS27" s="10">
        <v>23</v>
      </c>
      <c r="AT27" s="10">
        <v>24</v>
      </c>
      <c r="AU27" s="10">
        <v>25</v>
      </c>
      <c r="AV27" s="10">
        <v>26</v>
      </c>
      <c r="AW27" s="10">
        <v>27</v>
      </c>
      <c r="AX27" s="10">
        <v>28</v>
      </c>
      <c r="AY27" s="10">
        <v>29</v>
      </c>
      <c r="AZ27" s="10">
        <v>30</v>
      </c>
      <c r="BA27" s="15">
        <v>31</v>
      </c>
      <c r="BB27" s="58">
        <v>1</v>
      </c>
      <c r="BC27" s="10">
        <v>2</v>
      </c>
      <c r="BD27" s="10">
        <v>3</v>
      </c>
      <c r="BE27" s="10">
        <v>4</v>
      </c>
      <c r="BF27" s="10">
        <v>5</v>
      </c>
      <c r="BG27" s="10">
        <v>6</v>
      </c>
      <c r="BH27" s="10">
        <v>7</v>
      </c>
      <c r="BI27" s="10">
        <v>8</v>
      </c>
      <c r="BJ27" s="10">
        <v>9</v>
      </c>
      <c r="BK27" s="10">
        <v>10</v>
      </c>
      <c r="BL27" s="158">
        <v>11</v>
      </c>
      <c r="BM27" s="158">
        <v>12</v>
      </c>
      <c r="BN27" s="158">
        <v>13</v>
      </c>
      <c r="BO27" s="10">
        <v>14</v>
      </c>
      <c r="BP27" s="10">
        <v>15</v>
      </c>
      <c r="BQ27" s="10">
        <v>16</v>
      </c>
      <c r="BR27" s="10">
        <v>17</v>
      </c>
      <c r="BS27" s="10">
        <v>18</v>
      </c>
      <c r="BT27" s="10">
        <v>19</v>
      </c>
      <c r="BU27" s="10">
        <v>20</v>
      </c>
      <c r="BV27" s="10">
        <v>21</v>
      </c>
      <c r="BW27" s="10">
        <v>22</v>
      </c>
      <c r="BX27" s="10">
        <v>23</v>
      </c>
      <c r="BY27" s="10">
        <v>24</v>
      </c>
      <c r="BZ27" s="10">
        <v>25</v>
      </c>
      <c r="CA27" s="10">
        <v>26</v>
      </c>
      <c r="CB27" s="10">
        <v>27</v>
      </c>
      <c r="CC27" s="125">
        <v>28</v>
      </c>
      <c r="CD27" s="58">
        <v>1</v>
      </c>
      <c r="CE27" s="76">
        <v>2</v>
      </c>
      <c r="CF27" s="1"/>
    </row>
    <row r="28" spans="1:84" ht="27.75" customHeight="1">
      <c r="A28" s="11" t="s">
        <v>93</v>
      </c>
      <c r="B28" s="12" t="s">
        <v>92</v>
      </c>
      <c r="C28" s="12">
        <f>SUM(D28:CE28)</f>
        <v>50</v>
      </c>
      <c r="D28" s="123"/>
      <c r="E28" s="66"/>
      <c r="F28" s="85"/>
      <c r="G28" s="138">
        <v>1</v>
      </c>
      <c r="H28" s="87">
        <v>1</v>
      </c>
      <c r="I28" s="87">
        <v>1</v>
      </c>
      <c r="J28" s="87">
        <v>1</v>
      </c>
      <c r="K28" s="87">
        <v>1</v>
      </c>
      <c r="L28" s="87">
        <v>1</v>
      </c>
      <c r="M28" s="87">
        <v>1</v>
      </c>
      <c r="N28" s="87">
        <v>1</v>
      </c>
      <c r="O28" s="87">
        <v>1</v>
      </c>
      <c r="P28" s="87">
        <v>1</v>
      </c>
      <c r="Q28" s="87">
        <v>1</v>
      </c>
      <c r="R28" s="87">
        <v>1</v>
      </c>
      <c r="S28" s="87">
        <v>1</v>
      </c>
      <c r="T28" s="87">
        <v>1</v>
      </c>
      <c r="U28" s="87">
        <v>1</v>
      </c>
      <c r="V28" s="139">
        <v>1</v>
      </c>
      <c r="W28" s="87">
        <v>1</v>
      </c>
      <c r="X28" s="87">
        <v>1</v>
      </c>
      <c r="Y28" s="87">
        <v>1</v>
      </c>
      <c r="Z28" s="87">
        <v>1</v>
      </c>
      <c r="AA28" s="87">
        <v>1</v>
      </c>
      <c r="AB28" s="87">
        <v>1</v>
      </c>
      <c r="AC28" s="87">
        <v>1</v>
      </c>
      <c r="AD28" s="87">
        <v>1</v>
      </c>
      <c r="AE28" s="87">
        <v>1</v>
      </c>
      <c r="AF28" s="87">
        <v>1</v>
      </c>
      <c r="AG28" s="87">
        <v>1</v>
      </c>
      <c r="AH28" s="87">
        <v>1</v>
      </c>
      <c r="AI28" s="87">
        <v>1</v>
      </c>
      <c r="AJ28" s="87">
        <v>1</v>
      </c>
      <c r="AK28" s="87">
        <v>1</v>
      </c>
      <c r="AL28" s="87">
        <v>1</v>
      </c>
      <c r="AM28" s="87">
        <v>1</v>
      </c>
      <c r="AN28" s="87">
        <v>1</v>
      </c>
      <c r="AO28" s="87">
        <v>1</v>
      </c>
      <c r="AP28" s="87">
        <v>1</v>
      </c>
      <c r="AQ28" s="87">
        <v>1</v>
      </c>
      <c r="AR28" s="87">
        <v>1</v>
      </c>
      <c r="AS28" s="87">
        <v>1</v>
      </c>
      <c r="AT28" s="87">
        <v>1</v>
      </c>
      <c r="AU28" s="87">
        <v>1</v>
      </c>
      <c r="AV28" s="87">
        <v>1</v>
      </c>
      <c r="AW28" s="87">
        <v>1</v>
      </c>
      <c r="AX28" s="87">
        <v>1</v>
      </c>
      <c r="AY28" s="87">
        <v>1</v>
      </c>
      <c r="AZ28" s="87">
        <v>1</v>
      </c>
      <c r="BA28" s="139">
        <v>1</v>
      </c>
      <c r="BB28" s="87">
        <v>1</v>
      </c>
      <c r="BC28" s="87">
        <v>1</v>
      </c>
      <c r="BD28" s="87">
        <v>1</v>
      </c>
      <c r="BE28" s="85"/>
      <c r="BF28" s="85"/>
      <c r="BG28" s="85"/>
      <c r="BH28" s="85"/>
      <c r="BI28" s="85"/>
      <c r="BJ28" s="85"/>
      <c r="BK28" s="85"/>
      <c r="BL28" s="87"/>
      <c r="BM28" s="87"/>
      <c r="BN28" s="87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140"/>
      <c r="CD28" s="123"/>
      <c r="CE28" s="67"/>
      <c r="CF28" s="1"/>
    </row>
    <row r="29" spans="1:84" ht="27.75" customHeight="1">
      <c r="A29" s="5" t="s">
        <v>89</v>
      </c>
      <c r="B29" s="6" t="s">
        <v>92</v>
      </c>
      <c r="C29" s="12">
        <f aca="true" t="shared" si="1" ref="C29:C32">SUM(D29:CE29)</f>
        <v>70</v>
      </c>
      <c r="D29" s="68"/>
      <c r="E29" s="69"/>
      <c r="F29" s="89"/>
      <c r="G29" s="141">
        <v>1</v>
      </c>
      <c r="H29" s="142">
        <v>1</v>
      </c>
      <c r="I29" s="142">
        <v>1</v>
      </c>
      <c r="J29" s="142">
        <v>1</v>
      </c>
      <c r="K29" s="142">
        <v>1</v>
      </c>
      <c r="L29" s="142">
        <v>1</v>
      </c>
      <c r="M29" s="142">
        <v>1</v>
      </c>
      <c r="N29" s="142">
        <v>1</v>
      </c>
      <c r="O29" s="142">
        <v>1</v>
      </c>
      <c r="P29" s="142">
        <v>1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3">
        <v>1</v>
      </c>
      <c r="W29" s="144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  <c r="AF29" s="142">
        <v>1</v>
      </c>
      <c r="AG29" s="142">
        <v>1</v>
      </c>
      <c r="AH29" s="142">
        <v>1</v>
      </c>
      <c r="AI29" s="142">
        <v>1</v>
      </c>
      <c r="AJ29" s="142">
        <v>1</v>
      </c>
      <c r="AK29" s="142">
        <v>1</v>
      </c>
      <c r="AL29" s="142">
        <v>1</v>
      </c>
      <c r="AM29" s="142">
        <v>1</v>
      </c>
      <c r="AN29" s="142">
        <v>1</v>
      </c>
      <c r="AO29" s="142">
        <v>1</v>
      </c>
      <c r="AP29" s="142">
        <v>1</v>
      </c>
      <c r="AQ29" s="142">
        <v>1</v>
      </c>
      <c r="AR29" s="142">
        <v>1</v>
      </c>
      <c r="AS29" s="142">
        <v>1</v>
      </c>
      <c r="AT29" s="142">
        <v>1</v>
      </c>
      <c r="AU29" s="142">
        <v>1</v>
      </c>
      <c r="AV29" s="142">
        <v>1</v>
      </c>
      <c r="AW29" s="142">
        <v>1</v>
      </c>
      <c r="AX29" s="142">
        <v>1</v>
      </c>
      <c r="AY29" s="142">
        <v>1</v>
      </c>
      <c r="AZ29" s="142">
        <v>1</v>
      </c>
      <c r="BA29" s="143">
        <v>1</v>
      </c>
      <c r="BB29" s="144">
        <v>1</v>
      </c>
      <c r="BC29" s="142">
        <v>1</v>
      </c>
      <c r="BD29" s="142">
        <v>1</v>
      </c>
      <c r="BE29" s="142">
        <v>1</v>
      </c>
      <c r="BF29" s="142">
        <v>1</v>
      </c>
      <c r="BG29" s="142">
        <v>1</v>
      </c>
      <c r="BH29" s="142">
        <v>1</v>
      </c>
      <c r="BI29" s="142">
        <v>1</v>
      </c>
      <c r="BJ29" s="142">
        <v>1</v>
      </c>
      <c r="BK29" s="142">
        <v>1</v>
      </c>
      <c r="BL29" s="92">
        <v>1</v>
      </c>
      <c r="BM29" s="92">
        <v>1</v>
      </c>
      <c r="BN29" s="92">
        <v>1</v>
      </c>
      <c r="BO29" s="142">
        <v>1</v>
      </c>
      <c r="BP29" s="142">
        <v>1</v>
      </c>
      <c r="BQ29" s="142">
        <v>1</v>
      </c>
      <c r="BR29" s="142">
        <v>1</v>
      </c>
      <c r="BS29" s="142">
        <v>1</v>
      </c>
      <c r="BT29" s="142">
        <v>1</v>
      </c>
      <c r="BU29" s="142">
        <v>1</v>
      </c>
      <c r="BV29" s="142">
        <v>1</v>
      </c>
      <c r="BW29" s="142">
        <v>1</v>
      </c>
      <c r="BX29" s="142">
        <v>1</v>
      </c>
      <c r="BY29" s="89"/>
      <c r="BZ29" s="89"/>
      <c r="CA29" s="89"/>
      <c r="CB29" s="89"/>
      <c r="CC29" s="145"/>
      <c r="CD29" s="68"/>
      <c r="CE29" s="70"/>
      <c r="CF29" s="1"/>
    </row>
    <row r="30" spans="1:84" ht="27.75" customHeight="1">
      <c r="A30" s="5" t="s">
        <v>87</v>
      </c>
      <c r="B30" s="6" t="s">
        <v>94</v>
      </c>
      <c r="C30" s="12">
        <f t="shared" si="1"/>
        <v>50</v>
      </c>
      <c r="D30" s="68"/>
      <c r="E30" s="69"/>
      <c r="F30" s="89"/>
      <c r="G30" s="146">
        <v>1</v>
      </c>
      <c r="H30" s="147">
        <v>1</v>
      </c>
      <c r="I30" s="147">
        <v>1</v>
      </c>
      <c r="J30" s="147">
        <v>1</v>
      </c>
      <c r="K30" s="147">
        <v>1</v>
      </c>
      <c r="L30" s="147">
        <v>1</v>
      </c>
      <c r="M30" s="147">
        <v>1</v>
      </c>
      <c r="N30" s="147">
        <v>1</v>
      </c>
      <c r="O30" s="147">
        <v>1</v>
      </c>
      <c r="P30" s="147">
        <v>1</v>
      </c>
      <c r="Q30" s="147">
        <v>1</v>
      </c>
      <c r="R30" s="147">
        <v>1</v>
      </c>
      <c r="S30" s="147">
        <v>1</v>
      </c>
      <c r="T30" s="147">
        <v>1</v>
      </c>
      <c r="U30" s="147">
        <v>1</v>
      </c>
      <c r="V30" s="148">
        <v>1</v>
      </c>
      <c r="W30" s="149">
        <v>1</v>
      </c>
      <c r="X30" s="147">
        <v>1</v>
      </c>
      <c r="Y30" s="147">
        <v>1</v>
      </c>
      <c r="Z30" s="147">
        <v>1</v>
      </c>
      <c r="AA30" s="147">
        <v>1</v>
      </c>
      <c r="AB30" s="147">
        <v>1</v>
      </c>
      <c r="AC30" s="147">
        <v>1</v>
      </c>
      <c r="AD30" s="147">
        <v>1</v>
      </c>
      <c r="AE30" s="147">
        <v>1</v>
      </c>
      <c r="AF30" s="147">
        <v>1</v>
      </c>
      <c r="AG30" s="147">
        <v>1</v>
      </c>
      <c r="AH30" s="147">
        <v>1</v>
      </c>
      <c r="AI30" s="147">
        <v>1</v>
      </c>
      <c r="AJ30" s="147">
        <v>1</v>
      </c>
      <c r="AK30" s="147">
        <v>1</v>
      </c>
      <c r="AL30" s="147">
        <v>1</v>
      </c>
      <c r="AM30" s="147">
        <v>1</v>
      </c>
      <c r="AN30" s="147">
        <v>1</v>
      </c>
      <c r="AO30" s="147">
        <v>1</v>
      </c>
      <c r="AP30" s="147">
        <v>1</v>
      </c>
      <c r="AQ30" s="147">
        <v>1</v>
      </c>
      <c r="AR30" s="147">
        <v>1</v>
      </c>
      <c r="AS30" s="147">
        <v>1</v>
      </c>
      <c r="AT30" s="147">
        <v>1</v>
      </c>
      <c r="AU30" s="147">
        <v>1</v>
      </c>
      <c r="AV30" s="147">
        <v>1</v>
      </c>
      <c r="AW30" s="147">
        <v>1</v>
      </c>
      <c r="AX30" s="147">
        <v>1</v>
      </c>
      <c r="AY30" s="147">
        <v>1</v>
      </c>
      <c r="AZ30" s="147">
        <v>1</v>
      </c>
      <c r="BA30" s="148">
        <v>1</v>
      </c>
      <c r="BB30" s="149">
        <v>1</v>
      </c>
      <c r="BC30" s="147">
        <v>1</v>
      </c>
      <c r="BD30" s="147">
        <v>1</v>
      </c>
      <c r="BE30" s="89"/>
      <c r="BF30" s="89"/>
      <c r="BG30" s="89"/>
      <c r="BH30" s="89"/>
      <c r="BI30" s="89"/>
      <c r="BJ30" s="89"/>
      <c r="BK30" s="89"/>
      <c r="BL30" s="92"/>
      <c r="BM30" s="92"/>
      <c r="BN30" s="92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145"/>
      <c r="CD30" s="68"/>
      <c r="CE30" s="70"/>
      <c r="CF30" s="1"/>
    </row>
    <row r="31" spans="1:84" ht="27.75" customHeight="1">
      <c r="A31" s="5" t="s">
        <v>67</v>
      </c>
      <c r="B31" s="6" t="s">
        <v>94</v>
      </c>
      <c r="C31" s="12">
        <f t="shared" si="1"/>
        <v>30</v>
      </c>
      <c r="D31" s="68"/>
      <c r="E31" s="69"/>
      <c r="F31" s="89"/>
      <c r="G31" s="11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88"/>
      <c r="X31" s="89"/>
      <c r="Y31" s="89"/>
      <c r="Z31" s="89"/>
      <c r="AA31" s="89"/>
      <c r="AB31" s="89"/>
      <c r="AC31" s="89"/>
      <c r="AD31" s="150">
        <v>1</v>
      </c>
      <c r="AE31" s="150">
        <v>1</v>
      </c>
      <c r="AF31" s="150">
        <v>1</v>
      </c>
      <c r="AG31" s="150">
        <v>1</v>
      </c>
      <c r="AH31" s="150">
        <v>1</v>
      </c>
      <c r="AI31" s="150">
        <v>1</v>
      </c>
      <c r="AJ31" s="150">
        <v>1</v>
      </c>
      <c r="AK31" s="150">
        <v>1</v>
      </c>
      <c r="AL31" s="150">
        <v>1</v>
      </c>
      <c r="AM31" s="150">
        <v>1</v>
      </c>
      <c r="AN31" s="150">
        <v>1</v>
      </c>
      <c r="AO31" s="150">
        <v>1</v>
      </c>
      <c r="AP31" s="150">
        <v>1</v>
      </c>
      <c r="AQ31" s="150">
        <v>1</v>
      </c>
      <c r="AR31" s="150">
        <v>1</v>
      </c>
      <c r="AS31" s="150">
        <v>1</v>
      </c>
      <c r="AT31" s="150">
        <v>1</v>
      </c>
      <c r="AU31" s="150">
        <v>1</v>
      </c>
      <c r="AV31" s="150">
        <v>1</v>
      </c>
      <c r="AW31" s="150">
        <v>1</v>
      </c>
      <c r="AX31" s="150">
        <v>1</v>
      </c>
      <c r="AY31" s="150">
        <v>1</v>
      </c>
      <c r="AZ31" s="150">
        <v>1</v>
      </c>
      <c r="BA31" s="151">
        <v>1</v>
      </c>
      <c r="BB31" s="152">
        <v>1</v>
      </c>
      <c r="BC31" s="150">
        <v>1</v>
      </c>
      <c r="BD31" s="150">
        <v>1</v>
      </c>
      <c r="BE31" s="150">
        <v>1</v>
      </c>
      <c r="BF31" s="150">
        <v>1</v>
      </c>
      <c r="BG31" s="150">
        <v>1</v>
      </c>
      <c r="BH31" s="89"/>
      <c r="BI31" s="89"/>
      <c r="BJ31" s="89"/>
      <c r="BK31" s="89"/>
      <c r="BL31" s="92"/>
      <c r="BM31" s="92"/>
      <c r="BN31" s="92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145"/>
      <c r="CD31" s="68"/>
      <c r="CE31" s="70"/>
      <c r="CF31" s="1"/>
    </row>
    <row r="32" spans="1:84" ht="27.75" customHeight="1">
      <c r="A32" s="7" t="s">
        <v>74</v>
      </c>
      <c r="B32" s="8" t="s">
        <v>94</v>
      </c>
      <c r="C32" s="124">
        <f t="shared" si="1"/>
        <v>50</v>
      </c>
      <c r="D32" s="71"/>
      <c r="E32" s="72"/>
      <c r="F32" s="106"/>
      <c r="G32" s="153">
        <v>1</v>
      </c>
      <c r="H32" s="154">
        <v>1</v>
      </c>
      <c r="I32" s="154">
        <v>1</v>
      </c>
      <c r="J32" s="154">
        <v>1</v>
      </c>
      <c r="K32" s="154">
        <v>1</v>
      </c>
      <c r="L32" s="154">
        <v>1</v>
      </c>
      <c r="M32" s="154">
        <v>1</v>
      </c>
      <c r="N32" s="154">
        <v>1</v>
      </c>
      <c r="O32" s="154">
        <v>1</v>
      </c>
      <c r="P32" s="154">
        <v>1</v>
      </c>
      <c r="Q32" s="154">
        <v>1</v>
      </c>
      <c r="R32" s="154">
        <v>1</v>
      </c>
      <c r="S32" s="154">
        <v>1</v>
      </c>
      <c r="T32" s="154">
        <v>1</v>
      </c>
      <c r="U32" s="154">
        <v>1</v>
      </c>
      <c r="V32" s="155">
        <v>1</v>
      </c>
      <c r="W32" s="156">
        <v>1</v>
      </c>
      <c r="X32" s="154">
        <v>1</v>
      </c>
      <c r="Y32" s="154">
        <v>1</v>
      </c>
      <c r="Z32" s="154">
        <v>1</v>
      </c>
      <c r="AA32" s="154">
        <v>1</v>
      </c>
      <c r="AB32" s="154">
        <v>1</v>
      </c>
      <c r="AC32" s="154">
        <v>1</v>
      </c>
      <c r="AD32" s="154">
        <v>1</v>
      </c>
      <c r="AE32" s="154">
        <v>1</v>
      </c>
      <c r="AF32" s="154">
        <v>1</v>
      </c>
      <c r="AG32" s="154">
        <v>1</v>
      </c>
      <c r="AH32" s="154">
        <v>1</v>
      </c>
      <c r="AI32" s="154">
        <v>1</v>
      </c>
      <c r="AJ32" s="154">
        <v>1</v>
      </c>
      <c r="AK32" s="154">
        <v>1</v>
      </c>
      <c r="AL32" s="154">
        <v>1</v>
      </c>
      <c r="AM32" s="154">
        <v>1</v>
      </c>
      <c r="AN32" s="154">
        <v>1</v>
      </c>
      <c r="AO32" s="154">
        <v>1</v>
      </c>
      <c r="AP32" s="154">
        <v>1</v>
      </c>
      <c r="AQ32" s="154">
        <v>1</v>
      </c>
      <c r="AR32" s="154">
        <v>1</v>
      </c>
      <c r="AS32" s="154">
        <v>1</v>
      </c>
      <c r="AT32" s="154">
        <v>1</v>
      </c>
      <c r="AU32" s="154">
        <v>1</v>
      </c>
      <c r="AV32" s="154">
        <v>1</v>
      </c>
      <c r="AW32" s="154">
        <v>1</v>
      </c>
      <c r="AX32" s="154">
        <v>1</v>
      </c>
      <c r="AY32" s="154">
        <v>1</v>
      </c>
      <c r="AZ32" s="154">
        <v>1</v>
      </c>
      <c r="BA32" s="155">
        <v>1</v>
      </c>
      <c r="BB32" s="154">
        <v>1</v>
      </c>
      <c r="BC32" s="154">
        <v>1</v>
      </c>
      <c r="BD32" s="154">
        <v>1</v>
      </c>
      <c r="BE32" s="106"/>
      <c r="BF32" s="106"/>
      <c r="BG32" s="106"/>
      <c r="BH32" s="106"/>
      <c r="BI32" s="106"/>
      <c r="BJ32" s="106"/>
      <c r="BK32" s="106"/>
      <c r="BL32" s="108"/>
      <c r="BM32" s="108"/>
      <c r="BN32" s="108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57"/>
      <c r="CD32" s="71"/>
      <c r="CE32" s="73"/>
      <c r="CF32" s="1"/>
    </row>
    <row r="33" spans="1:84" ht="30" customHeight="1">
      <c r="A33" s="16" t="s">
        <v>99</v>
      </c>
      <c r="CF33" s="1"/>
    </row>
    <row r="34" ht="30" customHeight="1">
      <c r="A34" s="16" t="s">
        <v>55</v>
      </c>
    </row>
    <row r="35" spans="1:3" ht="22.5" customHeight="1">
      <c r="A35" s="16" t="s">
        <v>85</v>
      </c>
      <c r="B35" s="16"/>
      <c r="C35" s="16"/>
    </row>
    <row r="36" spans="1:3" ht="22.5" customHeight="1">
      <c r="A36" s="16" t="s">
        <v>1</v>
      </c>
      <c r="B36" s="16"/>
      <c r="C36" s="16"/>
    </row>
    <row r="37" spans="1:3" ht="22.5" customHeight="1">
      <c r="A37" s="16" t="s">
        <v>13</v>
      </c>
      <c r="B37" s="16"/>
      <c r="C37" s="16"/>
    </row>
    <row r="38" spans="1:3" ht="22.5" customHeight="1">
      <c r="A38" s="16" t="s">
        <v>3</v>
      </c>
      <c r="B38" s="16"/>
      <c r="C38" s="16"/>
    </row>
    <row r="39" spans="1:11" ht="22.5" customHeight="1">
      <c r="A39" s="16" t="s">
        <v>58</v>
      </c>
      <c r="B39" s="16">
        <v>32</v>
      </c>
      <c r="C39" s="16" t="s">
        <v>53</v>
      </c>
      <c r="D39" s="65">
        <v>3</v>
      </c>
      <c r="E39" s="65" t="s">
        <v>24</v>
      </c>
      <c r="F39" s="114" t="e">
        <f>ROUNDUP(#REF!/D39,0)</f>
        <v>#REF!</v>
      </c>
      <c r="G39" s="65">
        <v>3</v>
      </c>
      <c r="H39" s="65" t="s">
        <v>24</v>
      </c>
      <c r="I39" s="175">
        <f>ROUNDUP(B39/G39,0)</f>
        <v>11</v>
      </c>
      <c r="J39" s="175"/>
      <c r="K39" s="65" t="s">
        <v>46</v>
      </c>
    </row>
    <row r="40" spans="1:3" ht="22.5" customHeight="1">
      <c r="A40" s="16"/>
      <c r="B40" s="16"/>
      <c r="C40" s="16"/>
    </row>
  </sheetData>
  <mergeCells count="16">
    <mergeCell ref="BB5:CC5"/>
    <mergeCell ref="CD5:CE5"/>
    <mergeCell ref="C5:C6"/>
    <mergeCell ref="A5:B6"/>
    <mergeCell ref="A19:A20"/>
    <mergeCell ref="W5:BA5"/>
    <mergeCell ref="CD26:CE26"/>
    <mergeCell ref="C26:C27"/>
    <mergeCell ref="A26:B27"/>
    <mergeCell ref="A12:A15"/>
    <mergeCell ref="I39:J39"/>
    <mergeCell ref="CF5:CF6"/>
    <mergeCell ref="D5:V5"/>
    <mergeCell ref="D26:V26"/>
    <mergeCell ref="BB26:CC26"/>
    <mergeCell ref="W26:BA26"/>
  </mergeCells>
  <printOptions/>
  <pageMargins left="0.04027777910232544" right="0.06750000268220901" top="0.5120833516120911" bottom="0.9843055605888367" header="0.511388897895813" footer="0.511388897895813"/>
  <pageSetup fitToHeight="0" fitToWidth="1" horizontalDpi="600" verticalDpi="600" orientation="landscape" paperSize="9" scale="41" copies="1"/>
  <rowBreaks count="1" manualBreakCount="1">
    <brk id="50" max="16383" man="1"/>
  </rowBreaks>
  <colBreaks count="1" manualBreakCount="1">
    <brk id="8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2021-01-13T05:10:32Z</cp:lastPrinted>
  <dcterms:created xsi:type="dcterms:W3CDTF">2018-12-17T02:06:46Z</dcterms:created>
  <dcterms:modified xsi:type="dcterms:W3CDTF">2021-01-13T05:10:35Z</dcterms:modified>
  <cp:category/>
  <cp:version/>
  <cp:contentType/>
  <cp:contentStatus/>
  <cp:revision>191</cp:revision>
</cp:coreProperties>
</file>